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BEB" lockStructure="1"/>
  <bookViews>
    <workbookView xWindow="120" yWindow="45" windowWidth="11880" windowHeight="5880" tabRatio="471"/>
  </bookViews>
  <sheets>
    <sheet name="CME Claim Form" sheetId="1" r:id="rId1"/>
    <sheet name="Read Me" sheetId="3" state="hidden" r:id="rId2"/>
    <sheet name="Sheet1" sheetId="2" r:id="rId3"/>
  </sheets>
  <externalReferences>
    <externalReference r:id="rId4"/>
  </externalReferences>
  <definedNames>
    <definedName name="accountCodeDescription">#REF!</definedName>
    <definedName name="accountCodes">#REF!</definedName>
    <definedName name="BalanceCode">Sheet1!#REF!</definedName>
    <definedName name="co">#REF!</definedName>
    <definedName name="Company">#REF!</definedName>
    <definedName name="Confirmation">#REF!</definedName>
    <definedName name="Declare">Sheet1!#REF!</definedName>
    <definedName name="_xlnm.Print_Area" localSheetId="0">'CME Claim Form'!$B$1:$BM$60</definedName>
    <definedName name="RC_List">Sheet1!#REF!</definedName>
    <definedName name="rcCodeDescription">#REF!</definedName>
    <definedName name="rcCodes">#REF!</definedName>
    <definedName name="Service">Sheet1!#REF!</definedName>
    <definedName name="xx">'[1]RC Change V1'!$A$14:$A$18</definedName>
  </definedNames>
  <calcPr calcId="145621"/>
</workbook>
</file>

<file path=xl/calcChain.xml><?xml version="1.0" encoding="utf-8"?>
<calcChain xmlns="http://schemas.openxmlformats.org/spreadsheetml/2006/main">
  <c r="AS40" i="1" l="1"/>
  <c r="AS41" i="1"/>
  <c r="AS42" i="1"/>
  <c r="AS43" i="1"/>
  <c r="AS44" i="1"/>
  <c r="AS39" i="1"/>
  <c r="AA40" i="1"/>
  <c r="AA41" i="1"/>
  <c r="AA42" i="1"/>
  <c r="AA43" i="1"/>
  <c r="AA44" i="1"/>
  <c r="AA39" i="1"/>
  <c r="X40" i="1"/>
  <c r="X41" i="1"/>
  <c r="X42" i="1"/>
  <c r="X43" i="1"/>
  <c r="X44" i="1"/>
  <c r="X39" i="1"/>
  <c r="AO42" i="1" l="1"/>
  <c r="AO43" i="1"/>
  <c r="AO44" i="1"/>
  <c r="AO30" i="1"/>
  <c r="AO31" i="1"/>
  <c r="AO32" i="1"/>
  <c r="AO33" i="1"/>
  <c r="AO18" i="1"/>
  <c r="AO19" i="1"/>
  <c r="AO20" i="1"/>
  <c r="AO21" i="1"/>
  <c r="AO22" i="1"/>
  <c r="AO23" i="1"/>
  <c r="AE39" i="1" l="1"/>
  <c r="BA39" i="1" s="1"/>
  <c r="AW39" i="1" l="1"/>
  <c r="BF39" i="1"/>
  <c r="R17" i="1"/>
  <c r="R42" i="1"/>
  <c r="BJ39" i="1" l="1"/>
  <c r="AO39" i="1"/>
  <c r="O17" i="1"/>
  <c r="AO17" i="1" s="1"/>
  <c r="AO24" i="1" s="1"/>
  <c r="R30" i="1"/>
  <c r="O30" i="1" s="1"/>
  <c r="R31" i="1"/>
  <c r="O31" i="1" s="1"/>
  <c r="R32" i="1"/>
  <c r="O32" i="1" s="1"/>
  <c r="R33" i="1"/>
  <c r="O33" i="1" s="1"/>
  <c r="R29" i="1"/>
  <c r="O29" i="1" s="1"/>
  <c r="AO29" i="1" s="1"/>
  <c r="AO34" i="1" s="1"/>
  <c r="R18" i="1"/>
  <c r="O18" i="1" s="1"/>
  <c r="R19" i="1"/>
  <c r="O19" i="1" s="1"/>
  <c r="R20" i="1"/>
  <c r="O20" i="1" s="1"/>
  <c r="R21" i="1"/>
  <c r="O21" i="1" s="1"/>
  <c r="R22" i="1"/>
  <c r="O22" i="1" s="1"/>
  <c r="R23" i="1"/>
  <c r="O23" i="1" s="1"/>
  <c r="R43" i="1"/>
  <c r="O43" i="1" s="1"/>
  <c r="R44" i="1"/>
  <c r="O44" i="1" s="1"/>
  <c r="O42" i="1"/>
  <c r="R39" i="1"/>
  <c r="O39" i="1" s="1"/>
  <c r="R40" i="1"/>
  <c r="O40" i="1" s="1"/>
  <c r="R41" i="1"/>
  <c r="O41" i="1" s="1"/>
  <c r="AT31" i="1" l="1"/>
  <c r="AY31" i="1"/>
  <c r="AT33" i="1"/>
  <c r="AY33" i="1"/>
  <c r="AY32" i="1"/>
  <c r="AT32" i="1"/>
  <c r="AT30" i="1"/>
  <c r="AY30" i="1"/>
  <c r="AY20" i="1"/>
  <c r="AT20" i="1"/>
  <c r="AY23" i="1"/>
  <c r="AT23" i="1"/>
  <c r="AY19" i="1"/>
  <c r="AT19" i="1"/>
  <c r="AT22" i="1"/>
  <c r="AY22" i="1"/>
  <c r="AY21" i="1"/>
  <c r="AT21" i="1"/>
  <c r="AT18" i="1"/>
  <c r="AT29" i="1"/>
  <c r="AT34" i="1" s="1"/>
  <c r="AY29" i="1" l="1"/>
  <c r="AY34" i="1" s="1"/>
  <c r="AY18" i="1"/>
  <c r="AT17" i="1"/>
  <c r="AT24" i="1" s="1"/>
  <c r="AY17" i="1" l="1"/>
  <c r="AY24" i="1" s="1"/>
  <c r="AE40" i="1"/>
  <c r="BA40" i="1" s="1"/>
  <c r="AE41" i="1"/>
  <c r="BA41" i="1" s="1"/>
  <c r="AE42" i="1"/>
  <c r="BA42" i="1" s="1"/>
  <c r="AE43" i="1"/>
  <c r="BA43" i="1" s="1"/>
  <c r="AE44" i="1"/>
  <c r="BA44" i="1" s="1"/>
  <c r="AW41" i="1" l="1"/>
  <c r="AO41" i="1"/>
  <c r="BF41" i="1"/>
  <c r="BJ41" i="1" s="1"/>
  <c r="AW42" i="1"/>
  <c r="AW44" i="1"/>
  <c r="AW40" i="1"/>
  <c r="AW45" i="1" s="1"/>
  <c r="BA45" i="1"/>
  <c r="AW43" i="1"/>
  <c r="AA45" i="1"/>
  <c r="BF44" i="1" l="1"/>
  <c r="BJ44" i="1" s="1"/>
  <c r="BF43" i="1"/>
  <c r="BJ43" i="1" s="1"/>
  <c r="BF40" i="1"/>
  <c r="BF42" i="1"/>
  <c r="BJ42" i="1" s="1"/>
  <c r="AE45" i="1"/>
  <c r="AO40" i="1" l="1"/>
  <c r="AS45" i="1"/>
  <c r="BJ40" i="1"/>
  <c r="BJ45" i="1" s="1"/>
  <c r="R45" i="1"/>
  <c r="AO45" i="1" l="1"/>
  <c r="R34" i="1"/>
  <c r="O45" i="1"/>
  <c r="O34" i="1"/>
  <c r="R24" i="1"/>
  <c r="O24" i="1"/>
  <c r="U34" i="1" l="1"/>
  <c r="U24" i="1"/>
  <c r="U45" i="1"/>
  <c r="X45" i="1" l="1"/>
  <c r="BF45" i="1" l="1"/>
</calcChain>
</file>

<file path=xl/sharedStrings.xml><?xml version="1.0" encoding="utf-8"?>
<sst xmlns="http://schemas.openxmlformats.org/spreadsheetml/2006/main" count="115" uniqueCount="89">
  <si>
    <t>Date:</t>
  </si>
  <si>
    <t>EMPLOYEE NAME</t>
  </si>
  <si>
    <t>Accommodation:</t>
  </si>
  <si>
    <t>nights</t>
  </si>
  <si>
    <t>..</t>
  </si>
  <si>
    <t>Return Airfares (including tax):</t>
  </si>
  <si>
    <t>1 -</t>
  </si>
  <si>
    <t>2 -</t>
  </si>
  <si>
    <t>3 -</t>
  </si>
  <si>
    <t>4 -</t>
  </si>
  <si>
    <t>5 -</t>
  </si>
  <si>
    <t>7 -</t>
  </si>
  <si>
    <t>8 -</t>
  </si>
  <si>
    <t>9 -</t>
  </si>
  <si>
    <t>10 -</t>
  </si>
  <si>
    <t>11 -</t>
  </si>
  <si>
    <t>12 -</t>
  </si>
  <si>
    <t>13 -</t>
  </si>
  <si>
    <t>14 -</t>
  </si>
  <si>
    <t>Subscriptions</t>
  </si>
  <si>
    <t>Books</t>
  </si>
  <si>
    <t>15 -</t>
  </si>
  <si>
    <t>16 -</t>
  </si>
  <si>
    <t>17 -</t>
  </si>
  <si>
    <t>18 -</t>
  </si>
  <si>
    <t>19 -</t>
  </si>
  <si>
    <t>Total</t>
  </si>
  <si>
    <t>Desktops</t>
  </si>
  <si>
    <t>CME Deduction</t>
  </si>
  <si>
    <t>GST (NZ expenses only)</t>
  </si>
  <si>
    <t>Name:</t>
  </si>
  <si>
    <t>Signature:</t>
  </si>
  <si>
    <t>$NZ Total (including GST)</t>
  </si>
  <si>
    <t>$ NZ net</t>
  </si>
  <si>
    <r>
      <t xml:space="preserve">EMPLOYEE NUMBER 
</t>
    </r>
    <r>
      <rPr>
        <sz val="8"/>
        <color indexed="55"/>
        <rFont val="Arial"/>
        <family val="2"/>
      </rPr>
      <t>(compulsory to fill)</t>
    </r>
  </si>
  <si>
    <t>Taxis to and from conferences</t>
  </si>
  <si>
    <t>Personal Surgical / medical equipment</t>
  </si>
  <si>
    <t>Conference Registration Fees:</t>
  </si>
  <si>
    <t>Cost of Conference:</t>
  </si>
  <si>
    <t>Cost of Expenses:</t>
  </si>
  <si>
    <t>Laptops / Tablets</t>
  </si>
  <si>
    <t>Software (work related applications only)</t>
  </si>
  <si>
    <t>Accessories - keyboard, mouse, laptop bag</t>
  </si>
  <si>
    <r>
      <t xml:space="preserve">MEDICAL COUNCIL NUMBER
</t>
    </r>
    <r>
      <rPr>
        <sz val="8"/>
        <color indexed="55"/>
        <rFont val="Arial"/>
        <family val="2"/>
      </rPr>
      <t>(compulsory to fill)</t>
    </r>
  </si>
  <si>
    <t>SPECIALTY</t>
  </si>
  <si>
    <t>NZD</t>
  </si>
  <si>
    <t>Recalculated GST on capped</t>
  </si>
  <si>
    <t>NZ or Overseas Expense</t>
  </si>
  <si>
    <t>NZD or Foreign Currency</t>
  </si>
  <si>
    <t>Overseas</t>
  </si>
  <si>
    <t>Cost of Equipment:</t>
  </si>
  <si>
    <t>Smart Phones / Mobile Phones</t>
  </si>
  <si>
    <r>
      <t xml:space="preserve">APPROVAL SECTION </t>
    </r>
    <r>
      <rPr>
        <sz val="8"/>
        <color indexed="9"/>
        <rFont val="Trebuchet MS"/>
        <family val="2"/>
      </rPr>
      <t>Please ensure you receive the necessary signoff before committing to costs relating to this application.</t>
    </r>
  </si>
  <si>
    <t>Grossed up</t>
  </si>
  <si>
    <t>PAYE</t>
  </si>
  <si>
    <t xml:space="preserve">Recalculated PAYE </t>
  </si>
  <si>
    <t>Amount Reimbursed to RMO</t>
  </si>
  <si>
    <t>I certify all expenses claimed above were  necessarily incurred in the course of my work and I have attached the appropriate receipts required as below.</t>
  </si>
  <si>
    <t>Applicant:</t>
  </si>
  <si>
    <t xml:space="preserve">The application is complete and sufficient balance of CME entitlement has been confirmed. </t>
  </si>
  <si>
    <r>
      <t>Requirement:</t>
    </r>
    <r>
      <rPr>
        <sz val="8"/>
        <rFont val="Trebuchet MS"/>
        <family val="2"/>
      </rPr>
      <t xml:space="preserve">
1. All original supporting receipts/invoices or copies of certificates must be attached. Please note that a GST invoice is required for all claims in excess of $50 (NZ expenditure only).
2. In addition for overseas expenditure, include a copy of your credit card statement showing the relevant transaction.  
3. For overseas cash expenditure, complete the form in NZ$, using the currency conversion rate found on your credit card statement for the same period of time. If this is not possible, use the currency conversion rate for the day of the expense and attach a print out of the website the rate is taken from to this form. </t>
    </r>
  </si>
  <si>
    <t>Item on approved list?</t>
  </si>
  <si>
    <t>YES</t>
  </si>
  <si>
    <t>NO</t>
  </si>
  <si>
    <t>If NO date escalated where applicable:</t>
  </si>
  <si>
    <t>CME Balance:</t>
  </si>
  <si>
    <t>Reimbursement Capped?</t>
  </si>
  <si>
    <t>NRA Approver</t>
  </si>
  <si>
    <t>BANK ACCOUNT NO.</t>
  </si>
  <si>
    <t>Detail of Conference:
(Name, Date etc)</t>
  </si>
  <si>
    <t>NZD GST Exempt</t>
  </si>
  <si>
    <t xml:space="preserve">$ NZ net             </t>
  </si>
  <si>
    <r>
      <t xml:space="preserve">CONFERENCE DETAILS  </t>
    </r>
    <r>
      <rPr>
        <sz val="8"/>
        <color indexed="9"/>
        <rFont val="Trebuchet MS"/>
        <family val="2"/>
      </rPr>
      <t xml:space="preserve">Please complete this section for conference expenses as part of your CME claim                               </t>
    </r>
    <r>
      <rPr>
        <b/>
        <i/>
        <sz val="8"/>
        <color indexed="9"/>
        <rFont val="Trebuchet MS"/>
        <family val="2"/>
      </rPr>
      <t>Please note cells highlighted in orange are locked and automatically populate</t>
    </r>
  </si>
  <si>
    <r>
      <t xml:space="preserve">EXPENSES  </t>
    </r>
    <r>
      <rPr>
        <sz val="8"/>
        <color indexed="9"/>
        <rFont val="Trebuchet MS"/>
        <family val="2"/>
      </rPr>
      <t xml:space="preserve">Please complete this section for expenses as part of your CME claim other than Conferences and IT related equipment                                                             </t>
    </r>
    <r>
      <rPr>
        <b/>
        <i/>
        <sz val="8"/>
        <color indexed="9"/>
        <rFont val="Trebuchet MS"/>
        <family val="2"/>
      </rPr>
      <t>Please note that cells highlighted in orange are locked and automatically populate</t>
    </r>
  </si>
  <si>
    <r>
      <t xml:space="preserve">PURCHASED IT ASSETS  </t>
    </r>
    <r>
      <rPr>
        <sz val="8"/>
        <color indexed="9"/>
        <rFont val="Trebuchet MS"/>
        <family val="2"/>
      </rPr>
      <t xml:space="preserve">Please complete this section for IT assets expenses as part of your CME claim                                         </t>
    </r>
    <r>
      <rPr>
        <b/>
        <i/>
        <sz val="8"/>
        <color indexed="9"/>
        <rFont val="Trebuchet MS"/>
        <family val="2"/>
      </rPr>
      <t>Please note that cells highlighted in orange are locked and automatically populate</t>
    </r>
  </si>
  <si>
    <t>GST Split Required?</t>
  </si>
  <si>
    <t>(If yes you will need to split costs into separate entries on claim form)</t>
  </si>
  <si>
    <t xml:space="preserve">CME Balance </t>
  </si>
  <si>
    <t>Kiwisaver Contribution Rate</t>
  </si>
  <si>
    <t>No Kiwisaver</t>
  </si>
  <si>
    <r>
      <t xml:space="preserve">Kiwisaver </t>
    </r>
    <r>
      <rPr>
        <b/>
        <sz val="8"/>
        <rFont val="Trebuchet MS"/>
        <family val="2"/>
      </rPr>
      <t xml:space="preserve">EMPLOYER </t>
    </r>
    <r>
      <rPr>
        <sz val="8"/>
        <rFont val="Trebuchet MS"/>
        <family val="2"/>
      </rPr>
      <t>contribution Amount</t>
    </r>
  </si>
  <si>
    <r>
      <t xml:space="preserve">Recalculated Kiwisaver </t>
    </r>
    <r>
      <rPr>
        <b/>
        <sz val="8"/>
        <rFont val="Trebuchet MS"/>
        <family val="2"/>
      </rPr>
      <t xml:space="preserve">EMPLOYER </t>
    </r>
    <r>
      <rPr>
        <sz val="8"/>
        <rFont val="Trebuchet MS"/>
        <family val="2"/>
      </rPr>
      <t>Contribution</t>
    </r>
  </si>
  <si>
    <t>Recalculated GST</t>
  </si>
  <si>
    <r>
      <rPr>
        <b/>
        <sz val="8"/>
        <color rgb="FF000066"/>
        <rFont val="Trebuchet MS"/>
        <family val="2"/>
      </rPr>
      <t xml:space="preserve">EMPLOYEE </t>
    </r>
    <r>
      <rPr>
        <sz val="8"/>
        <color rgb="FF000066"/>
        <rFont val="Trebuchet MS"/>
        <family val="2"/>
      </rPr>
      <t>Kiwisaver deduction from Reimbursement</t>
    </r>
  </si>
  <si>
    <r>
      <t xml:space="preserve">Kiwisaver </t>
    </r>
    <r>
      <rPr>
        <b/>
        <sz val="8"/>
        <rFont val="Trebuchet MS"/>
        <family val="2"/>
      </rPr>
      <t xml:space="preserve">EMPLOYER </t>
    </r>
    <r>
      <rPr>
        <sz val="8"/>
        <rFont val="Trebuchet MS"/>
        <family val="2"/>
      </rPr>
      <t>Contribution Rate</t>
    </r>
  </si>
  <si>
    <r>
      <t xml:space="preserve">Kiwisaver </t>
    </r>
    <r>
      <rPr>
        <b/>
        <sz val="8"/>
        <color rgb="FF000066"/>
        <rFont val="Trebuchet MS"/>
        <family val="2"/>
      </rPr>
      <t>EMPLOYEE</t>
    </r>
    <r>
      <rPr>
        <sz val="8"/>
        <color rgb="FF000066"/>
        <rFont val="Trebuchet MS"/>
        <family val="2"/>
      </rPr>
      <t xml:space="preserve"> Contribution Rate</t>
    </r>
  </si>
  <si>
    <t>Payroll Code (DHB use only)</t>
  </si>
  <si>
    <t xml:space="preserve">Office Use: </t>
  </si>
  <si>
    <t>STONZ RMO CME Expense Claim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</si>
</sst>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6" x14ac:knownFonts="1">
    <font>
      <sz val="8"/>
      <name val="Trebuchet MS"/>
    </font>
    <font>
      <sz val="8"/>
      <name val="Trebuchet MS"/>
      <family val="2"/>
    </font>
    <font>
      <b/>
      <sz val="9"/>
      <name val="Arial"/>
      <family val="2"/>
    </font>
    <font>
      <b/>
      <sz val="8"/>
      <color indexed="9"/>
      <name val="Trebuchet MS"/>
      <family val="2"/>
    </font>
    <font>
      <b/>
      <sz val="8"/>
      <name val="Trebuchet MS"/>
      <family val="2"/>
    </font>
    <font>
      <sz val="12"/>
      <color indexed="10"/>
      <name val="Trebuchet MS"/>
      <family val="2"/>
    </font>
    <font>
      <sz val="8"/>
      <name val="Trebuchet MS"/>
      <family val="2"/>
    </font>
    <font>
      <sz val="9"/>
      <name val="Trebuchet MS"/>
      <family val="2"/>
    </font>
    <font>
      <u/>
      <sz val="8"/>
      <color indexed="12"/>
      <name val="Trebuchet MS"/>
      <family val="2"/>
    </font>
    <font>
      <sz val="8"/>
      <color indexed="9"/>
      <name val="Trebuchet MS"/>
      <family val="2"/>
    </font>
    <font>
      <sz val="16"/>
      <name val="Trebuchet MS"/>
      <family val="2"/>
    </font>
    <font>
      <b/>
      <sz val="8"/>
      <name val="Arial"/>
      <family val="2"/>
    </font>
    <font>
      <sz val="8"/>
      <name val="Arial"/>
      <family val="2"/>
    </font>
    <font>
      <b/>
      <sz val="8"/>
      <color indexed="10"/>
      <name val="Trebuchet MS"/>
      <family val="2"/>
    </font>
    <font>
      <sz val="8"/>
      <name val="Verdana"/>
      <family val="2"/>
    </font>
    <font>
      <b/>
      <sz val="16"/>
      <name val="Verdana"/>
      <family val="2"/>
    </font>
    <font>
      <sz val="7.5"/>
      <name val="Trebuchet MS"/>
      <family val="2"/>
    </font>
    <font>
      <sz val="8"/>
      <color indexed="55"/>
      <name val="Arial"/>
      <family val="2"/>
    </font>
    <font>
      <sz val="8"/>
      <color theme="0"/>
      <name val="Trebuchet MS"/>
      <family val="2"/>
    </font>
    <font>
      <b/>
      <sz val="8"/>
      <color theme="0"/>
      <name val="Trebuchet MS"/>
      <family val="2"/>
    </font>
    <font>
      <b/>
      <sz val="8"/>
      <name val="Verdana"/>
      <family val="2"/>
    </font>
    <font>
      <b/>
      <i/>
      <sz val="8"/>
      <name val="Trebuchet MS"/>
      <family val="2"/>
    </font>
    <font>
      <b/>
      <i/>
      <sz val="8"/>
      <color indexed="9"/>
      <name val="Trebuchet MS"/>
      <family val="2"/>
    </font>
    <font>
      <sz val="8"/>
      <color rgb="FF000066"/>
      <name val="Trebuchet MS"/>
      <family val="2"/>
    </font>
    <font>
      <b/>
      <sz val="8"/>
      <color rgb="FF000066"/>
      <name val="Trebuchet MS"/>
      <family val="2"/>
    </font>
    <font>
      <b/>
      <sz val="8"/>
      <color rgb="FFFF0000"/>
      <name val="Trebuchet MS"/>
      <family val="2"/>
    </font>
  </fonts>
  <fills count="12">
    <fill>
      <patternFill patternType="none"/>
    </fill>
    <fill>
      <patternFill patternType="gray125"/>
    </fill>
    <fill>
      <patternFill patternType="solid">
        <fgColor indexed="23"/>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
      <patternFill patternType="solid">
        <fgColor rgb="FFCCFFFF"/>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bgColor indexed="64"/>
      </patternFill>
    </fill>
  </fills>
  <borders count="48">
    <border>
      <left/>
      <right/>
      <top/>
      <bottom/>
      <diagonal/>
    </border>
    <border>
      <left/>
      <right style="hair">
        <color indexed="22"/>
      </right>
      <top/>
      <bottom/>
      <diagonal/>
    </border>
    <border>
      <left style="hair">
        <color indexed="22"/>
      </left>
      <right/>
      <top/>
      <bottom/>
      <diagonal/>
    </border>
    <border>
      <left/>
      <right/>
      <top/>
      <bottom style="hair">
        <color indexed="22"/>
      </bottom>
      <diagonal/>
    </border>
    <border>
      <left style="hair">
        <color indexed="22"/>
      </left>
      <right/>
      <top/>
      <bottom style="hair">
        <color indexed="22"/>
      </bottom>
      <diagonal/>
    </border>
    <border>
      <left style="thin">
        <color indexed="9"/>
      </left>
      <right style="thin">
        <color indexed="9"/>
      </right>
      <top style="thin">
        <color indexed="9"/>
      </top>
      <bottom style="thin">
        <color indexed="9"/>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theme="0" tint="-0.34998626667073579"/>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thin">
        <color rgb="FFFF0000"/>
      </right>
      <top style="thin">
        <color rgb="FFFF0000"/>
      </top>
      <bottom/>
      <diagonal/>
    </border>
    <border>
      <left style="thin">
        <color indexed="22"/>
      </left>
      <right/>
      <top/>
      <bottom/>
      <diagonal/>
    </border>
    <border>
      <left/>
      <right/>
      <top/>
      <bottom style="thin">
        <color indexed="22"/>
      </bottom>
      <diagonal/>
    </border>
    <border>
      <left style="medium">
        <color indexed="64"/>
      </left>
      <right style="thin">
        <color rgb="FFFF0000"/>
      </right>
      <top style="medium">
        <color indexed="64"/>
      </top>
      <bottom style="thin">
        <color rgb="FFFF0000"/>
      </bottom>
      <diagonal/>
    </border>
    <border>
      <left style="thin">
        <color rgb="FFFF0000"/>
      </left>
      <right style="thin">
        <color rgb="FFFF0000"/>
      </right>
      <top style="medium">
        <color indexed="64"/>
      </top>
      <bottom style="thin">
        <color rgb="FFFF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right style="medium">
        <color indexed="64"/>
      </right>
      <top style="medium">
        <color indexed="64"/>
      </top>
      <bottom style="thin">
        <color rgb="FFFF0000"/>
      </bottom>
      <diagonal/>
    </border>
    <border>
      <left/>
      <right style="hair">
        <color indexed="22"/>
      </right>
      <top/>
      <bottom style="hair">
        <color indexed="22"/>
      </bottom>
      <diagonal/>
    </border>
    <border>
      <left/>
      <right/>
      <top style="hair">
        <color indexed="2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FF0000"/>
      </top>
      <bottom style="thin">
        <color rgb="FFFF0000"/>
      </bottom>
      <diagonal/>
    </border>
    <border>
      <left style="medium">
        <color indexed="64"/>
      </left>
      <right/>
      <top style="thin">
        <color rgb="FFFF0000"/>
      </top>
      <bottom style="medium">
        <color indexed="64"/>
      </bottom>
      <diagonal/>
    </border>
    <border>
      <left/>
      <right/>
      <top style="thin">
        <color rgb="FFFF0000"/>
      </top>
      <bottom style="medium">
        <color indexed="64"/>
      </bottom>
      <diagonal/>
    </border>
    <border>
      <left/>
      <right style="medium">
        <color indexed="64"/>
      </right>
      <top style="thin">
        <color rgb="FFFF0000"/>
      </top>
      <bottom style="thin">
        <color rgb="FFFF0000"/>
      </bottom>
      <diagonal/>
    </border>
    <border>
      <left/>
      <right style="medium">
        <color indexed="64"/>
      </right>
      <top style="thin">
        <color rgb="FFFF0000"/>
      </top>
      <bottom style="medium">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55">
    <xf numFmtId="0" fontId="0" fillId="0" borderId="0" xfId="0"/>
    <xf numFmtId="0" fontId="0" fillId="0" borderId="0" xfId="0" applyProtection="1"/>
    <xf numFmtId="0" fontId="0" fillId="0" borderId="1" xfId="0" applyBorder="1" applyProtection="1"/>
    <xf numFmtId="0" fontId="0" fillId="0" borderId="0" xfId="0" applyFill="1" applyBorder="1" applyProtection="1"/>
    <xf numFmtId="0" fontId="4" fillId="0" borderId="0" xfId="0" applyFont="1" applyProtection="1"/>
    <xf numFmtId="0" fontId="4" fillId="0" borderId="0" xfId="0" applyFont="1" applyBorder="1" applyAlignment="1" applyProtection="1"/>
    <xf numFmtId="0" fontId="0" fillId="0" borderId="0" xfId="0" applyBorder="1" applyProtection="1"/>
    <xf numFmtId="0" fontId="10" fillId="0" borderId="0" xfId="0" applyFont="1" applyAlignment="1" applyProtection="1">
      <alignment horizontal="center"/>
    </xf>
    <xf numFmtId="0" fontId="0" fillId="0" borderId="0" xfId="0" applyAlignment="1" applyProtection="1"/>
    <xf numFmtId="0" fontId="7" fillId="0" borderId="0" xfId="0" applyFont="1" applyProtection="1"/>
    <xf numFmtId="0" fontId="5" fillId="0"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0" fillId="0" borderId="3" xfId="0" applyBorder="1" applyProtection="1"/>
    <xf numFmtId="0" fontId="12" fillId="0" borderId="0" xfId="0" applyFont="1" applyProtection="1"/>
    <xf numFmtId="0" fontId="0" fillId="0" borderId="0" xfId="0" applyBorder="1" applyAlignment="1" applyProtection="1"/>
    <xf numFmtId="0" fontId="5" fillId="0" borderId="4" xfId="0" applyFont="1" applyBorder="1" applyAlignment="1" applyProtection="1">
      <alignment horizontal="center" vertical="center"/>
    </xf>
    <xf numFmtId="0" fontId="12" fillId="0" borderId="3" xfId="0" applyFont="1" applyBorder="1" applyProtection="1"/>
    <xf numFmtId="0" fontId="5" fillId="0" borderId="0" xfId="0" applyFont="1" applyBorder="1" applyAlignment="1" applyProtection="1">
      <alignment horizontal="center" vertical="center"/>
    </xf>
    <xf numFmtId="0" fontId="4" fillId="0" borderId="0" xfId="0" applyFont="1" applyFill="1" applyBorder="1" applyProtection="1"/>
    <xf numFmtId="0" fontId="14" fillId="0" borderId="0" xfId="0" applyFont="1" applyAlignment="1" applyProtection="1">
      <alignment horizontal="left"/>
    </xf>
    <xf numFmtId="0" fontId="0" fillId="0" borderId="5" xfId="0" applyFill="1" applyBorder="1"/>
    <xf numFmtId="0" fontId="5" fillId="0" borderId="3" xfId="0" applyFont="1" applyBorder="1" applyAlignment="1" applyProtection="1">
      <alignment horizontal="center" vertical="center"/>
    </xf>
    <xf numFmtId="0" fontId="0" fillId="0" borderId="0" xfId="0" applyNumberFormat="1" applyBorder="1" applyProtection="1"/>
    <xf numFmtId="0" fontId="0" fillId="0" borderId="0" xfId="0" applyNumberFormat="1" applyBorder="1" applyAlignment="1" applyProtection="1">
      <alignment horizontal="right"/>
    </xf>
    <xf numFmtId="3" fontId="6" fillId="0" borderId="0" xfId="0" applyNumberFormat="1" applyFont="1" applyBorder="1" applyProtection="1"/>
    <xf numFmtId="0" fontId="4" fillId="0" borderId="0" xfId="0" applyFont="1" applyBorder="1" applyProtection="1"/>
    <xf numFmtId="0" fontId="12" fillId="0" borderId="13" xfId="0" applyFont="1" applyBorder="1" applyProtection="1"/>
    <xf numFmtId="0" fontId="0" fillId="0" borderId="13" xfId="0" applyBorder="1" applyProtection="1"/>
    <xf numFmtId="0" fontId="0" fillId="0" borderId="13" xfId="0" applyFill="1" applyBorder="1" applyProtection="1"/>
    <xf numFmtId="0" fontId="0" fillId="0" borderId="0" xfId="0" applyFill="1" applyBorder="1" applyProtection="1"/>
    <xf numFmtId="0" fontId="4" fillId="0" borderId="0" xfId="0" applyFont="1" applyBorder="1" applyAlignment="1" applyProtection="1">
      <alignment vertical="center"/>
    </xf>
    <xf numFmtId="0" fontId="6" fillId="0" borderId="0" xfId="0" applyFont="1" applyFill="1" applyBorder="1" applyAlignment="1" applyProtection="1">
      <alignment horizontal="center" vertical="top" wrapText="1"/>
    </xf>
    <xf numFmtId="0" fontId="6" fillId="4" borderId="6"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49" fontId="12" fillId="7" borderId="0" xfId="2" applyNumberFormat="1" applyFont="1" applyFill="1" applyBorder="1" applyAlignment="1" applyProtection="1">
      <alignment horizontal="center" vertical="center" wrapText="1"/>
      <protection locked="0"/>
    </xf>
    <xf numFmtId="0" fontId="1" fillId="0" borderId="0" xfId="0" applyFont="1"/>
    <xf numFmtId="0" fontId="18" fillId="0" borderId="0" xfId="0" applyFont="1" applyBorder="1" applyAlignment="1">
      <alignment horizontal="center" vertical="top" wrapText="1"/>
    </xf>
    <xf numFmtId="0" fontId="19" fillId="0" borderId="0" xfId="0" applyFont="1" applyBorder="1" applyAlignment="1">
      <alignment vertical="top" wrapText="1"/>
    </xf>
    <xf numFmtId="0" fontId="6" fillId="7" borderId="0" xfId="0" applyFont="1" applyFill="1" applyBorder="1" applyAlignment="1" applyProtection="1">
      <alignment horizontal="center" vertical="top" wrapText="1"/>
    </xf>
    <xf numFmtId="0" fontId="6" fillId="7" borderId="0" xfId="0" applyFont="1" applyFill="1" applyBorder="1" applyAlignment="1" applyProtection="1">
      <alignment horizontal="center" vertical="top" wrapText="1"/>
    </xf>
    <xf numFmtId="0" fontId="0" fillId="0" borderId="0" xfId="0" applyBorder="1" applyAlignment="1">
      <alignment horizontal="center" vertical="center" wrapText="1"/>
    </xf>
    <xf numFmtId="0" fontId="1" fillId="4" borderId="7" xfId="0" applyFont="1" applyFill="1" applyBorder="1" applyAlignment="1" applyProtection="1">
      <alignment horizontal="center" vertical="top" wrapText="1"/>
    </xf>
    <xf numFmtId="0" fontId="6" fillId="7"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4" fillId="0" borderId="0" xfId="0" applyFont="1" applyAlignment="1" applyProtection="1">
      <alignment vertical="center"/>
    </xf>
    <xf numFmtId="0" fontId="0" fillId="0" borderId="0" xfId="0" applyBorder="1" applyAlignment="1">
      <alignment horizontal="center" vertical="top" wrapText="1"/>
    </xf>
    <xf numFmtId="0" fontId="4" fillId="0" borderId="0" xfId="0" applyFont="1" applyBorder="1" applyAlignment="1">
      <alignment vertical="top" wrapText="1"/>
    </xf>
    <xf numFmtId="0" fontId="4" fillId="7" borderId="0" xfId="0" applyFont="1" applyFill="1" applyBorder="1" applyAlignment="1">
      <alignment horizontal="center" vertical="top" wrapText="1"/>
    </xf>
    <xf numFmtId="0" fontId="4" fillId="8" borderId="31" xfId="0" applyFont="1" applyFill="1" applyBorder="1" applyAlignment="1">
      <alignment horizontal="center" vertical="center" wrapText="1"/>
    </xf>
    <xf numFmtId="0" fontId="0" fillId="0" borderId="0" xfId="0" applyAlignment="1">
      <alignment horizontal="left" vertical="top" wrapText="1"/>
    </xf>
    <xf numFmtId="44" fontId="4" fillId="7" borderId="0" xfId="1" applyNumberFormat="1" applyFont="1" applyFill="1" applyBorder="1" applyAlignment="1" applyProtection="1">
      <alignment vertical="top" wrapText="1"/>
    </xf>
    <xf numFmtId="0" fontId="1" fillId="7" borderId="0" xfId="0" applyFont="1" applyFill="1" applyBorder="1" applyAlignment="1" applyProtection="1">
      <alignment horizontal="center" vertical="top" wrapText="1"/>
    </xf>
    <xf numFmtId="0" fontId="6" fillId="7" borderId="0" xfId="0" applyFont="1" applyFill="1" applyBorder="1" applyAlignment="1" applyProtection="1">
      <alignment horizontal="center" vertical="top" wrapText="1"/>
    </xf>
    <xf numFmtId="0" fontId="0" fillId="0" borderId="32" xfId="0" applyBorder="1" applyProtection="1"/>
    <xf numFmtId="0" fontId="0" fillId="0" borderId="0" xfId="0" applyAlignment="1" applyProtection="1">
      <alignment vertical="center"/>
    </xf>
    <xf numFmtId="0" fontId="1" fillId="0" borderId="33"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1" fillId="0" borderId="0" xfId="0" applyFont="1" applyAlignment="1">
      <alignment vertical="center"/>
    </xf>
    <xf numFmtId="0" fontId="0" fillId="0" borderId="0" xfId="0" applyFill="1" applyAlignment="1" applyProtection="1">
      <alignment vertical="center"/>
    </xf>
    <xf numFmtId="0" fontId="2" fillId="0" borderId="0" xfId="0" applyFont="1" applyFill="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12" fillId="0" borderId="0" xfId="0" applyFont="1" applyFill="1" applyBorder="1" applyAlignment="1" applyProtection="1">
      <alignment vertical="center"/>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20" fillId="0" borderId="0" xfId="0" applyFont="1" applyAlignment="1" applyProtection="1">
      <alignment horizontal="left"/>
    </xf>
    <xf numFmtId="49" fontId="12" fillId="3" borderId="47" xfId="2" applyNumberFormat="1" applyFont="1" applyFill="1" applyBorder="1" applyAlignment="1" applyProtection="1">
      <alignment horizontal="center" vertical="center" wrapText="1"/>
      <protection locked="0"/>
    </xf>
    <xf numFmtId="49" fontId="12" fillId="9" borderId="47" xfId="2"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0" fillId="0" borderId="1" xfId="0" applyBorder="1" applyAlignment="1" applyProtection="1">
      <alignment vertical="center"/>
    </xf>
    <xf numFmtId="0" fontId="0" fillId="7" borderId="0" xfId="0" applyFill="1" applyBorder="1" applyProtection="1"/>
    <xf numFmtId="0" fontId="0" fillId="0" borderId="0" xfId="0" applyBorder="1" applyAlignment="1" applyProtection="1">
      <alignment horizontal="center" vertical="center"/>
    </xf>
    <xf numFmtId="44" fontId="6" fillId="0" borderId="0" xfId="1" applyNumberFormat="1" applyFont="1" applyFill="1" applyBorder="1" applyAlignment="1" applyProtection="1">
      <alignment horizontal="center" vertical="center" wrapText="1"/>
    </xf>
    <xf numFmtId="0" fontId="0" fillId="0" borderId="0" xfId="0" applyBorder="1" applyAlignment="1">
      <alignment vertical="center" wrapText="1"/>
    </xf>
    <xf numFmtId="44" fontId="6" fillId="7" borderId="0" xfId="1" applyNumberFormat="1" applyFont="1" applyFill="1" applyBorder="1" applyAlignment="1" applyProtection="1">
      <alignment vertical="center" wrapText="1"/>
    </xf>
    <xf numFmtId="0" fontId="4" fillId="7"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Border="1" applyAlignment="1">
      <alignment vertical="center" wrapText="1"/>
    </xf>
    <xf numFmtId="44" fontId="4" fillId="7" borderId="0" xfId="1" applyNumberFormat="1" applyFont="1" applyFill="1" applyBorder="1" applyAlignment="1" applyProtection="1">
      <alignment vertical="center" wrapText="1"/>
    </xf>
    <xf numFmtId="44" fontId="6" fillId="7" borderId="0" xfId="1" applyNumberFormat="1" applyFont="1" applyFill="1" applyBorder="1" applyAlignment="1" applyProtection="1">
      <alignment vertical="center" wrapText="1"/>
      <protection locked="0"/>
    </xf>
    <xf numFmtId="44" fontId="6" fillId="0" borderId="0" xfId="1" applyNumberFormat="1" applyFont="1" applyFill="1" applyBorder="1" applyAlignment="1" applyProtection="1">
      <alignment horizontal="center" vertical="center" wrapText="1"/>
      <protection locked="0"/>
    </xf>
    <xf numFmtId="0" fontId="0" fillId="0" borderId="0" xfId="0" applyBorder="1" applyAlignment="1">
      <alignment vertical="center"/>
    </xf>
    <xf numFmtId="44" fontId="4" fillId="7" borderId="0" xfId="1" applyNumberFormat="1" applyFont="1" applyFill="1" applyBorder="1" applyAlignment="1" applyProtection="1">
      <alignment vertical="center" wrapText="1"/>
      <protection locked="0"/>
    </xf>
    <xf numFmtId="0" fontId="1" fillId="0" borderId="0" xfId="0" applyFont="1" applyBorder="1" applyAlignment="1" applyProtection="1">
      <alignment vertical="center"/>
    </xf>
    <xf numFmtId="0" fontId="18" fillId="0" borderId="0" xfId="0" applyFont="1" applyBorder="1" applyAlignment="1">
      <alignment vertical="center" wrapText="1"/>
    </xf>
    <xf numFmtId="0" fontId="0" fillId="0" borderId="0" xfId="0" applyBorder="1" applyAlignment="1" applyProtection="1">
      <alignment horizontal="left" vertical="center"/>
    </xf>
    <xf numFmtId="44" fontId="1" fillId="0" borderId="0" xfId="1" applyNumberFormat="1" applyFont="1" applyFill="1" applyBorder="1" applyAlignment="1" applyProtection="1">
      <alignment vertical="center" wrapText="1"/>
    </xf>
    <xf numFmtId="44" fontId="6" fillId="0" borderId="0" xfId="1" applyNumberFormat="1" applyFont="1" applyFill="1" applyBorder="1" applyAlignment="1" applyProtection="1">
      <alignment vertical="center" wrapText="1"/>
    </xf>
    <xf numFmtId="0" fontId="1" fillId="6" borderId="6" xfId="0" applyFont="1" applyFill="1" applyBorder="1" applyAlignment="1" applyProtection="1">
      <alignment horizontal="center" vertical="top" wrapText="1"/>
    </xf>
    <xf numFmtId="44" fontId="6" fillId="10" borderId="6" xfId="1" applyNumberFormat="1" applyFont="1" applyFill="1" applyBorder="1" applyAlignment="1" applyProtection="1">
      <alignment vertical="center" wrapText="1"/>
    </xf>
    <xf numFmtId="0" fontId="21" fillId="7" borderId="0" xfId="0" applyFont="1" applyFill="1" applyBorder="1" applyAlignment="1" applyProtection="1">
      <alignment horizontal="left" vertical="top"/>
    </xf>
    <xf numFmtId="44" fontId="6" fillId="7" borderId="0" xfId="1" applyNumberFormat="1" applyFont="1" applyFill="1" applyBorder="1" applyAlignment="1" applyProtection="1">
      <alignment vertical="center" wrapText="1"/>
      <protection locked="0"/>
    </xf>
    <xf numFmtId="44" fontId="6" fillId="11" borderId="6" xfId="1" applyNumberFormat="1" applyFont="1" applyFill="1" applyBorder="1" applyAlignment="1" applyProtection="1">
      <alignment vertical="center" wrapText="1"/>
      <protection locked="0"/>
    </xf>
    <xf numFmtId="44" fontId="1" fillId="11" borderId="6" xfId="1" applyNumberFormat="1" applyFont="1" applyFill="1" applyBorder="1" applyAlignment="1" applyProtection="1">
      <alignment vertical="center" wrapText="1"/>
      <protection locked="0"/>
    </xf>
    <xf numFmtId="9" fontId="1" fillId="0" borderId="0" xfId="0" applyNumberFormat="1" applyFont="1" applyAlignment="1">
      <alignment horizontal="left"/>
    </xf>
    <xf numFmtId="0" fontId="1" fillId="0" borderId="0" xfId="0" applyFont="1" applyAlignment="1">
      <alignment horizontal="left"/>
    </xf>
    <xf numFmtId="9" fontId="1" fillId="11" borderId="7" xfId="1" applyNumberFormat="1" applyFont="1" applyFill="1" applyBorder="1" applyAlignment="1" applyProtection="1">
      <alignment horizontal="center" vertical="center" wrapText="1"/>
      <protection locked="0"/>
    </xf>
    <xf numFmtId="44" fontId="1" fillId="6" borderId="6" xfId="1" applyNumberFormat="1" applyFont="1" applyFill="1" applyBorder="1" applyAlignment="1" applyProtection="1">
      <alignment vertical="center" wrapText="1"/>
      <protection locked="0"/>
    </xf>
    <xf numFmtId="0" fontId="4" fillId="0" borderId="34"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0" fillId="0" borderId="35" xfId="0" applyBorder="1" applyProtection="1">
      <protection locked="0"/>
    </xf>
    <xf numFmtId="0" fontId="0" fillId="0" borderId="36" xfId="0" applyBorder="1" applyProtection="1">
      <protection locked="0"/>
    </xf>
    <xf numFmtId="0" fontId="4" fillId="0" borderId="3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0" fillId="0" borderId="0" xfId="0" applyBorder="1" applyProtection="1">
      <protection locked="0"/>
    </xf>
    <xf numFmtId="0" fontId="0" fillId="0" borderId="38" xfId="0" applyBorder="1" applyProtection="1">
      <protection locked="0"/>
    </xf>
    <xf numFmtId="0" fontId="4" fillId="0" borderId="3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8" xfId="0" applyBorder="1" applyAlignment="1" applyProtection="1">
      <alignment vertical="center"/>
      <protection locked="0"/>
    </xf>
    <xf numFmtId="0" fontId="4" fillId="0" borderId="39" xfId="0" applyFont="1" applyBorder="1" applyAlignment="1" applyProtection="1">
      <alignment horizontal="left" vertical="top"/>
      <protection locked="0"/>
    </xf>
    <xf numFmtId="0" fontId="0" fillId="0" borderId="40" xfId="0" applyBorder="1" applyProtection="1">
      <protection locked="0"/>
    </xf>
    <xf numFmtId="0" fontId="4" fillId="0" borderId="40" xfId="0" applyFont="1" applyBorder="1" applyAlignment="1" applyProtection="1">
      <alignment horizontal="left" vertical="top"/>
      <protection locked="0"/>
    </xf>
    <xf numFmtId="0" fontId="0" fillId="0" borderId="40" xfId="0" applyBorder="1" applyAlignment="1" applyProtection="1">
      <alignment horizontal="left"/>
      <protection locked="0"/>
    </xf>
    <xf numFmtId="0" fontId="0" fillId="0" borderId="41" xfId="0" applyBorder="1" applyProtection="1">
      <protection locked="0"/>
    </xf>
    <xf numFmtId="0" fontId="12" fillId="0" borderId="0" xfId="0" applyFont="1" applyAlignment="1" applyProtection="1">
      <alignment vertical="center"/>
    </xf>
    <xf numFmtId="0" fontId="25" fillId="0" borderId="0" xfId="0" applyFont="1" applyFill="1" applyBorder="1" applyAlignment="1" applyProtection="1">
      <alignment horizontal="right" vertical="center"/>
    </xf>
    <xf numFmtId="0" fontId="15" fillId="0" borderId="0" xfId="0" applyFont="1" applyAlignment="1" applyProtection="1">
      <alignment horizontal="center" vertical="center"/>
    </xf>
    <xf numFmtId="0" fontId="0" fillId="0" borderId="0" xfId="0" applyAlignment="1">
      <alignment vertical="center"/>
    </xf>
    <xf numFmtId="49" fontId="12" fillId="3" borderId="6" xfId="2"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4" borderId="0" xfId="0" applyFont="1" applyFill="1" applyAlignment="1" applyProtection="1">
      <alignment horizontal="left" vertical="top" wrapText="1"/>
    </xf>
    <xf numFmtId="0" fontId="0" fillId="4" borderId="0" xfId="0" applyFill="1" applyAlignment="1" applyProtection="1">
      <alignment horizontal="left" vertical="top"/>
    </xf>
    <xf numFmtId="0" fontId="0" fillId="0" borderId="0" xfId="0" applyAlignment="1"/>
    <xf numFmtId="0" fontId="3" fillId="2" borderId="2" xfId="0" applyFont="1" applyFill="1" applyBorder="1" applyAlignment="1" applyProtection="1">
      <alignment horizontal="left" vertical="center"/>
    </xf>
    <xf numFmtId="0" fontId="4" fillId="8" borderId="23" xfId="0" applyFont="1" applyFill="1" applyBorder="1" applyAlignment="1" applyProtection="1">
      <alignment horizontal="center" vertical="top" wrapText="1"/>
    </xf>
    <xf numFmtId="0" fontId="4" fillId="8" borderId="24" xfId="0" applyFont="1" applyFill="1" applyBorder="1" applyAlignment="1" applyProtection="1">
      <alignment horizontal="center" vertical="top" wrapText="1"/>
    </xf>
    <xf numFmtId="0" fontId="4" fillId="8" borderId="25" xfId="0" applyFont="1" applyFill="1" applyBorder="1" applyAlignment="1" applyProtection="1">
      <alignment horizontal="center" vertical="top" wrapText="1"/>
    </xf>
    <xf numFmtId="44" fontId="1" fillId="10" borderId="42" xfId="1" applyNumberFormat="1" applyFont="1" applyFill="1" applyBorder="1" applyAlignment="1" applyProtection="1">
      <alignment horizontal="left" vertical="center" wrapText="1"/>
    </xf>
    <xf numFmtId="0" fontId="1" fillId="10" borderId="16" xfId="0" applyFont="1" applyFill="1" applyBorder="1" applyAlignment="1">
      <alignment horizontal="left" vertical="center" wrapText="1"/>
    </xf>
    <xf numFmtId="0" fontId="1" fillId="10" borderId="45" xfId="0" applyFont="1" applyFill="1" applyBorder="1" applyAlignment="1">
      <alignment horizontal="left" vertical="center" wrapText="1"/>
    </xf>
    <xf numFmtId="44" fontId="4" fillId="10" borderId="43" xfId="1" applyNumberFormat="1" applyFont="1" applyFill="1" applyBorder="1" applyAlignment="1" applyProtection="1">
      <alignment horizontal="left" vertical="center" wrapText="1"/>
    </xf>
    <xf numFmtId="0" fontId="0" fillId="10" borderId="44" xfId="0" applyFill="1" applyBorder="1" applyAlignment="1">
      <alignment horizontal="left" vertical="center" wrapText="1"/>
    </xf>
    <xf numFmtId="0" fontId="0" fillId="10" borderId="46" xfId="0" applyFill="1" applyBorder="1" applyAlignment="1">
      <alignment horizontal="left" vertical="center" wrapText="1"/>
    </xf>
    <xf numFmtId="0" fontId="4" fillId="0" borderId="0" xfId="0" applyFont="1" applyFill="1" applyBorder="1" applyAlignment="1" applyProtection="1">
      <alignment horizontal="left" vertical="center" wrapText="1"/>
    </xf>
    <xf numFmtId="49" fontId="1" fillId="5" borderId="10" xfId="0" applyNumberFormat="1" applyFont="1" applyFill="1" applyBorder="1" applyAlignment="1" applyProtection="1">
      <alignment horizontal="left" vertical="center"/>
      <protection locked="0"/>
    </xf>
    <xf numFmtId="49" fontId="0" fillId="5" borderId="11" xfId="0" applyNumberFormat="1" applyFill="1" applyBorder="1" applyAlignment="1" applyProtection="1">
      <alignment horizontal="left" vertical="center"/>
      <protection locked="0"/>
    </xf>
    <xf numFmtId="49" fontId="0" fillId="5" borderId="12" xfId="0" applyNumberFormat="1" applyFill="1" applyBorder="1" applyAlignment="1" applyProtection="1">
      <alignment horizontal="left" vertical="center"/>
      <protection locked="0"/>
    </xf>
    <xf numFmtId="49" fontId="0" fillId="5" borderId="10" xfId="0" applyNumberFormat="1" applyFill="1" applyBorder="1" applyAlignment="1" applyProtection="1">
      <alignment horizontal="left" vertical="center"/>
      <protection locked="0"/>
    </xf>
    <xf numFmtId="9" fontId="6" fillId="11" borderId="6" xfId="1" applyNumberFormat="1" applyFont="1" applyFill="1" applyBorder="1" applyAlignment="1" applyProtection="1">
      <alignment vertical="center" wrapText="1"/>
      <protection locked="0"/>
    </xf>
    <xf numFmtId="9" fontId="6" fillId="11" borderId="7" xfId="1" applyNumberFormat="1" applyFont="1" applyFill="1" applyBorder="1" applyAlignment="1" applyProtection="1">
      <alignment vertical="center" wrapText="1"/>
      <protection locked="0"/>
    </xf>
    <xf numFmtId="9" fontId="6" fillId="11" borderId="8" xfId="1" applyNumberFormat="1" applyFont="1" applyFill="1" applyBorder="1" applyAlignment="1" applyProtection="1">
      <alignment vertical="center" wrapText="1"/>
      <protection locked="0"/>
    </xf>
    <xf numFmtId="44" fontId="1" fillId="10" borderId="14" xfId="1" applyNumberFormat="1" applyFont="1" applyFill="1" applyBorder="1" applyAlignment="1" applyProtection="1">
      <alignment vertical="center" wrapText="1"/>
    </xf>
    <xf numFmtId="44" fontId="4" fillId="10" borderId="14" xfId="1" applyNumberFormat="1" applyFont="1" applyFill="1" applyBorder="1" applyAlignment="1" applyProtection="1">
      <alignment vertical="center" wrapText="1"/>
    </xf>
    <xf numFmtId="0" fontId="0" fillId="10" borderId="14" xfId="0" applyFill="1" applyBorder="1" applyAlignment="1">
      <alignment vertical="center" wrapText="1"/>
    </xf>
    <xf numFmtId="0" fontId="4" fillId="10" borderId="14" xfId="0" applyFont="1" applyFill="1" applyBorder="1" applyAlignment="1">
      <alignment vertical="center" wrapText="1"/>
    </xf>
    <xf numFmtId="0" fontId="1" fillId="10" borderId="14" xfId="0" applyFont="1" applyFill="1" applyBorder="1" applyAlignment="1">
      <alignment vertical="center" wrapText="1"/>
    </xf>
    <xf numFmtId="44" fontId="1" fillId="10" borderId="15" xfId="1" applyNumberFormat="1" applyFont="1" applyFill="1" applyBorder="1" applyAlignment="1" applyProtection="1">
      <alignment vertical="center" wrapText="1"/>
    </xf>
    <xf numFmtId="44" fontId="1" fillId="10" borderId="16" xfId="1" applyNumberFormat="1" applyFont="1" applyFill="1" applyBorder="1" applyAlignment="1" applyProtection="1">
      <alignment vertical="center" wrapText="1"/>
    </xf>
    <xf numFmtId="44" fontId="1" fillId="10" borderId="17" xfId="1" applyNumberFormat="1" applyFont="1" applyFill="1" applyBorder="1" applyAlignment="1" applyProtection="1">
      <alignment vertical="center" wrapText="1"/>
    </xf>
    <xf numFmtId="0" fontId="1" fillId="4" borderId="15" xfId="0" applyFont="1" applyFill="1" applyBorder="1" applyAlignment="1" applyProtection="1">
      <alignment horizontal="center" vertical="top" wrapText="1"/>
    </xf>
    <xf numFmtId="0" fontId="1" fillId="4" borderId="16" xfId="0" applyFont="1" applyFill="1" applyBorder="1" applyAlignment="1" applyProtection="1">
      <alignment horizontal="center" vertical="top" wrapText="1"/>
    </xf>
    <xf numFmtId="0" fontId="1" fillId="4" borderId="17" xfId="0" applyFont="1" applyFill="1" applyBorder="1" applyAlignment="1" applyProtection="1">
      <alignment horizontal="center" vertical="top" wrapText="1"/>
    </xf>
    <xf numFmtId="44" fontId="6" fillId="6" borderId="7" xfId="1" applyNumberFormat="1" applyFont="1" applyFill="1" applyBorder="1" applyAlignment="1" applyProtection="1">
      <alignment vertical="center" wrapText="1"/>
      <protection locked="0"/>
    </xf>
    <xf numFmtId="44" fontId="6" fillId="6" borderId="8" xfId="1" applyNumberFormat="1" applyFont="1" applyFill="1" applyBorder="1" applyAlignment="1" applyProtection="1">
      <alignment vertical="center" wrapText="1"/>
      <protection locked="0"/>
    </xf>
    <xf numFmtId="0" fontId="1" fillId="6" borderId="6" xfId="0" applyFont="1" applyFill="1" applyBorder="1" applyAlignment="1" applyProtection="1">
      <alignment horizontal="center" vertical="top" wrapText="1"/>
    </xf>
    <xf numFmtId="0" fontId="6" fillId="6" borderId="7" xfId="0" applyFont="1" applyFill="1" applyBorder="1" applyAlignment="1" applyProtection="1">
      <alignment horizontal="center" vertical="top" wrapText="1"/>
    </xf>
    <xf numFmtId="0" fontId="6" fillId="6" borderId="8" xfId="0" applyFont="1" applyFill="1" applyBorder="1" applyAlignment="1" applyProtection="1">
      <alignment horizontal="center" vertical="top" wrapText="1"/>
    </xf>
    <xf numFmtId="44" fontId="6" fillId="11" borderId="6" xfId="1" applyNumberFormat="1" applyFont="1" applyFill="1" applyBorder="1" applyAlignment="1" applyProtection="1">
      <alignment vertical="center" wrapText="1"/>
      <protection locked="0"/>
    </xf>
    <xf numFmtId="44" fontId="6" fillId="11" borderId="7" xfId="1" applyNumberFormat="1" applyFont="1" applyFill="1" applyBorder="1" applyAlignment="1" applyProtection="1">
      <alignment vertical="center" wrapText="1"/>
      <protection locked="0"/>
    </xf>
    <xf numFmtId="44" fontId="6" fillId="11" borderId="8" xfId="1" applyNumberFormat="1" applyFont="1" applyFill="1" applyBorder="1" applyAlignment="1" applyProtection="1">
      <alignment vertical="center" wrapText="1"/>
      <protection locked="0"/>
    </xf>
    <xf numFmtId="0" fontId="11" fillId="0" borderId="0" xfId="0" applyFont="1" applyBorder="1" applyAlignment="1" applyProtection="1">
      <alignment horizontal="left" wrapText="1"/>
    </xf>
    <xf numFmtId="0" fontId="11" fillId="0" borderId="0" xfId="0" applyFont="1" applyBorder="1" applyAlignment="1" applyProtection="1">
      <alignment horizontal="left"/>
    </xf>
    <xf numFmtId="44" fontId="1" fillId="10" borderId="6" xfId="1" applyNumberFormat="1" applyFont="1" applyFill="1" applyBorder="1" applyAlignment="1" applyProtection="1">
      <alignment vertical="center" wrapText="1"/>
    </xf>
    <xf numFmtId="44" fontId="1" fillId="10" borderId="7" xfId="1" applyNumberFormat="1" applyFont="1" applyFill="1" applyBorder="1" applyAlignment="1" applyProtection="1">
      <alignment vertical="center" wrapText="1"/>
    </xf>
    <xf numFmtId="44" fontId="1" fillId="10" borderId="8" xfId="1" applyNumberFormat="1" applyFont="1" applyFill="1" applyBorder="1" applyAlignment="1" applyProtection="1">
      <alignment vertical="center" wrapText="1"/>
    </xf>
    <xf numFmtId="0" fontId="23" fillId="4" borderId="6" xfId="0" applyFont="1" applyFill="1" applyBorder="1" applyAlignment="1" applyProtection="1">
      <alignment horizontal="center" vertical="top" wrapText="1"/>
    </xf>
    <xf numFmtId="0" fontId="23" fillId="0" borderId="7" xfId="0" applyFont="1" applyBorder="1" applyAlignment="1">
      <alignment horizontal="center" vertical="top" wrapText="1"/>
    </xf>
    <xf numFmtId="0" fontId="23" fillId="0" borderId="8" xfId="0" applyFont="1" applyBorder="1" applyAlignment="1">
      <alignment horizontal="center" vertical="top" wrapText="1"/>
    </xf>
    <xf numFmtId="0" fontId="1" fillId="4" borderId="14" xfId="0" applyFont="1" applyFill="1" applyBorder="1" applyAlignment="1" applyProtection="1">
      <alignment horizontal="center" vertical="top" wrapText="1"/>
    </xf>
    <xf numFmtId="0" fontId="6" fillId="4" borderId="14" xfId="0" applyFont="1" applyFill="1" applyBorder="1" applyAlignment="1" applyProtection="1">
      <alignment horizontal="center" vertical="top" wrapText="1"/>
    </xf>
    <xf numFmtId="0" fontId="0" fillId="0" borderId="14" xfId="0" applyBorder="1" applyAlignment="1">
      <alignment horizontal="center" vertical="top" wrapText="1"/>
    </xf>
    <xf numFmtId="44" fontId="1" fillId="10" borderId="26" xfId="1" applyNumberFormat="1" applyFont="1" applyFill="1" applyBorder="1" applyAlignment="1" applyProtection="1">
      <alignment vertical="center" wrapText="1"/>
    </xf>
    <xf numFmtId="0" fontId="1" fillId="10" borderId="27" xfId="0" applyFont="1" applyFill="1" applyBorder="1" applyAlignment="1">
      <alignment vertical="center" wrapText="1"/>
    </xf>
    <xf numFmtId="44" fontId="4" fillId="10" borderId="28" xfId="1" applyNumberFormat="1" applyFont="1" applyFill="1" applyBorder="1" applyAlignment="1" applyProtection="1">
      <alignment vertical="top" wrapText="1"/>
    </xf>
    <xf numFmtId="44" fontId="4" fillId="10" borderId="29" xfId="1" applyNumberFormat="1" applyFont="1" applyFill="1" applyBorder="1" applyAlignment="1" applyProtection="1">
      <alignment vertical="top" wrapText="1"/>
    </xf>
    <xf numFmtId="0" fontId="4" fillId="10" borderId="30" xfId="0" applyFont="1" applyFill="1" applyBorder="1" applyAlignment="1">
      <alignment vertical="top" wrapText="1"/>
    </xf>
    <xf numFmtId="44" fontId="6" fillId="10" borderId="18" xfId="1" applyNumberFormat="1" applyFont="1" applyFill="1" applyBorder="1" applyAlignment="1" applyProtection="1">
      <alignment vertical="center" wrapText="1"/>
    </xf>
    <xf numFmtId="44" fontId="6" fillId="10" borderId="19" xfId="1" applyNumberFormat="1" applyFont="1" applyFill="1" applyBorder="1" applyAlignment="1" applyProtection="1">
      <alignment vertical="center" wrapText="1"/>
    </xf>
    <xf numFmtId="0" fontId="0" fillId="10" borderId="20" xfId="0" applyFill="1" applyBorder="1" applyAlignment="1">
      <alignment vertical="center" wrapText="1"/>
    </xf>
    <xf numFmtId="44" fontId="4" fillId="10" borderId="28" xfId="1" applyNumberFormat="1" applyFont="1" applyFill="1" applyBorder="1" applyAlignment="1" applyProtection="1">
      <alignment vertical="center" wrapText="1"/>
    </xf>
    <xf numFmtId="44" fontId="4" fillId="10" borderId="29" xfId="1" applyNumberFormat="1" applyFont="1" applyFill="1" applyBorder="1" applyAlignment="1" applyProtection="1">
      <alignment vertical="center" wrapText="1"/>
    </xf>
    <xf numFmtId="0" fontId="4" fillId="10" borderId="30" xfId="0" applyFont="1" applyFill="1" applyBorder="1" applyAlignment="1">
      <alignment vertical="center" wrapText="1"/>
    </xf>
    <xf numFmtId="0" fontId="6" fillId="4" borderId="6" xfId="0" applyFont="1" applyFill="1" applyBorder="1" applyAlignment="1" applyProtection="1">
      <alignment horizontal="center" vertical="top" wrapText="1"/>
    </xf>
    <xf numFmtId="0" fontId="6" fillId="4" borderId="7" xfId="0" applyFont="1" applyFill="1" applyBorder="1" applyAlignment="1" applyProtection="1">
      <alignment horizontal="center" vertical="top" wrapText="1"/>
    </xf>
    <xf numFmtId="0" fontId="6" fillId="4" borderId="8" xfId="0" applyFont="1" applyFill="1" applyBorder="1" applyAlignment="1" applyProtection="1">
      <alignment horizontal="center" vertical="top" wrapText="1"/>
    </xf>
    <xf numFmtId="44" fontId="4" fillId="11" borderId="6" xfId="1" applyNumberFormat="1" applyFont="1" applyFill="1" applyBorder="1" applyAlignment="1" applyProtection="1">
      <alignment vertical="top" wrapText="1"/>
    </xf>
    <xf numFmtId="0" fontId="4" fillId="11" borderId="7" xfId="0" applyFont="1" applyFill="1" applyBorder="1" applyAlignment="1">
      <alignment vertical="top" wrapText="1"/>
    </xf>
    <xf numFmtId="0" fontId="4" fillId="11" borderId="8" xfId="0" applyFont="1" applyFill="1" applyBorder="1" applyAlignment="1">
      <alignment vertical="top" wrapText="1"/>
    </xf>
    <xf numFmtId="0" fontId="16" fillId="4" borderId="6" xfId="0" applyFont="1" applyFill="1" applyBorder="1" applyAlignment="1" applyProtection="1">
      <alignment horizontal="center" vertical="top" wrapText="1"/>
    </xf>
    <xf numFmtId="0" fontId="16" fillId="4" borderId="7" xfId="0" applyFont="1" applyFill="1" applyBorder="1" applyAlignment="1" applyProtection="1">
      <alignment horizontal="center" vertical="top" wrapText="1"/>
    </xf>
    <xf numFmtId="0" fontId="16" fillId="4" borderId="8" xfId="0" applyFont="1" applyFill="1" applyBorder="1" applyAlignment="1" applyProtection="1">
      <alignment horizontal="center" vertical="top" wrapText="1"/>
    </xf>
    <xf numFmtId="44" fontId="6" fillId="7" borderId="0" xfId="1" applyNumberFormat="1" applyFont="1" applyFill="1" applyBorder="1" applyAlignment="1" applyProtection="1">
      <alignment vertical="center" wrapText="1"/>
      <protection locked="0"/>
    </xf>
    <xf numFmtId="44" fontId="6" fillId="10" borderId="6" xfId="1" applyNumberFormat="1" applyFont="1" applyFill="1" applyBorder="1" applyAlignment="1" applyProtection="1">
      <alignment vertical="center" wrapText="1"/>
    </xf>
    <xf numFmtId="44" fontId="6" fillId="10" borderId="7" xfId="1" applyNumberFormat="1" applyFont="1" applyFill="1" applyBorder="1" applyAlignment="1" applyProtection="1">
      <alignment vertical="center" wrapText="1"/>
    </xf>
    <xf numFmtId="44" fontId="6" fillId="10" borderId="8" xfId="1" applyNumberFormat="1" applyFont="1" applyFill="1" applyBorder="1" applyAlignment="1" applyProtection="1">
      <alignment vertical="center" wrapText="1"/>
    </xf>
    <xf numFmtId="0" fontId="1" fillId="4" borderId="6" xfId="0" applyFont="1" applyFill="1" applyBorder="1" applyAlignment="1" applyProtection="1">
      <alignment horizontal="center" vertical="top" wrapText="1"/>
    </xf>
    <xf numFmtId="44" fontId="4" fillId="10" borderId="6" xfId="1" applyNumberFormat="1" applyFont="1" applyFill="1" applyBorder="1" applyAlignment="1" applyProtection="1">
      <alignment vertical="top" wrapText="1"/>
    </xf>
    <xf numFmtId="0" fontId="4" fillId="10" borderId="7" xfId="0" applyFont="1" applyFill="1" applyBorder="1" applyAlignment="1" applyProtection="1">
      <alignment vertical="top" wrapText="1"/>
    </xf>
    <xf numFmtId="0" fontId="4" fillId="10" borderId="8" xfId="0" applyFont="1" applyFill="1" applyBorder="1" applyAlignment="1" applyProtection="1">
      <alignment vertical="top" wrapText="1"/>
    </xf>
    <xf numFmtId="44" fontId="4" fillId="10" borderId="6" xfId="0" applyNumberFormat="1" applyFont="1" applyFill="1" applyBorder="1" applyAlignment="1" applyProtection="1">
      <alignment horizontal="left" vertical="center" wrapText="1"/>
    </xf>
    <xf numFmtId="0" fontId="4" fillId="10" borderId="7" xfId="0" applyFont="1" applyFill="1" applyBorder="1" applyAlignment="1" applyProtection="1">
      <alignment horizontal="left" vertical="center" wrapText="1"/>
    </xf>
    <xf numFmtId="0" fontId="4" fillId="10" borderId="8" xfId="0" applyFon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1" fillId="4" borderId="7" xfId="0" applyFont="1" applyFill="1" applyBorder="1" applyAlignment="1" applyProtection="1">
      <alignment horizontal="center" vertical="top" wrapText="1"/>
    </xf>
    <xf numFmtId="0" fontId="1" fillId="4" borderId="8" xfId="0" applyFont="1" applyFill="1" applyBorder="1" applyAlignment="1" applyProtection="1">
      <alignment horizontal="center" vertical="top" wrapText="1"/>
    </xf>
    <xf numFmtId="44" fontId="4" fillId="10" borderId="7" xfId="0" applyNumberFormat="1" applyFont="1" applyFill="1" applyBorder="1" applyAlignment="1" applyProtection="1">
      <alignment horizontal="left" vertical="center" wrapText="1"/>
    </xf>
    <xf numFmtId="44" fontId="4" fillId="10" borderId="8" xfId="0" applyNumberFormat="1"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center"/>
    </xf>
    <xf numFmtId="49" fontId="12" fillId="3" borderId="7" xfId="2" applyNumberFormat="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top"/>
    </xf>
    <xf numFmtId="0" fontId="6" fillId="4" borderId="7" xfId="0" applyFont="1" applyFill="1" applyBorder="1" applyAlignment="1" applyProtection="1">
      <alignment horizontal="center" vertical="top"/>
    </xf>
    <xf numFmtId="0" fontId="6" fillId="4" borderId="8" xfId="0" applyFont="1" applyFill="1" applyBorder="1" applyAlignment="1" applyProtection="1">
      <alignment horizontal="center" vertical="top"/>
    </xf>
    <xf numFmtId="49" fontId="12" fillId="3" borderId="8" xfId="2"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0" fontId="0" fillId="3" borderId="21"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0" borderId="0" xfId="0" applyAlignment="1">
      <alignment horizontal="left" vertical="top" wrapText="1"/>
    </xf>
    <xf numFmtId="0" fontId="1" fillId="4" borderId="18" xfId="0" applyFont="1" applyFill="1" applyBorder="1" applyAlignment="1" applyProtection="1">
      <alignment horizontal="center" vertical="top" wrapText="1"/>
    </xf>
    <xf numFmtId="0" fontId="6" fillId="4" borderId="19" xfId="0" applyFont="1" applyFill="1" applyBorder="1" applyAlignment="1" applyProtection="1">
      <alignment horizontal="center" vertical="top" wrapText="1"/>
    </xf>
    <xf numFmtId="0" fontId="0" fillId="0" borderId="20" xfId="0" applyBorder="1" applyAlignment="1">
      <alignment horizontal="center"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xf>
    <xf numFmtId="0" fontId="0" fillId="0" borderId="9" xfId="0" applyBorder="1" applyAlignment="1" applyProtection="1">
      <alignment horizontal="left" vertical="top"/>
    </xf>
    <xf numFmtId="44" fontId="4" fillId="11" borderId="6" xfId="1" applyNumberFormat="1" applyFont="1" applyFill="1" applyBorder="1" applyAlignment="1" applyProtection="1">
      <alignment vertical="center" wrapText="1"/>
    </xf>
    <xf numFmtId="0" fontId="4" fillId="11" borderId="7" xfId="0" applyFont="1" applyFill="1" applyBorder="1" applyAlignment="1">
      <alignment vertical="center" wrapText="1"/>
    </xf>
    <xf numFmtId="0" fontId="4" fillId="11" borderId="8" xfId="0" applyFont="1" applyFill="1" applyBorder="1" applyAlignment="1">
      <alignment vertical="center" wrapText="1"/>
    </xf>
    <xf numFmtId="44" fontId="4" fillId="10" borderId="6" xfId="1" applyNumberFormat="1" applyFont="1" applyFill="1" applyBorder="1" applyAlignment="1" applyProtection="1">
      <alignment vertical="center" wrapText="1"/>
    </xf>
    <xf numFmtId="44" fontId="4" fillId="10" borderId="7" xfId="1" applyNumberFormat="1" applyFont="1" applyFill="1" applyBorder="1" applyAlignment="1" applyProtection="1">
      <alignment vertical="center" wrapText="1"/>
    </xf>
    <xf numFmtId="44" fontId="4" fillId="10" borderId="8" xfId="1"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4" fontId="4" fillId="11" borderId="6" xfId="0" applyNumberFormat="1" applyFont="1" applyFill="1" applyBorder="1" applyAlignment="1" applyProtection="1">
      <alignment horizontal="left" vertical="center" wrapText="1"/>
    </xf>
    <xf numFmtId="0" fontId="4" fillId="11" borderId="7" xfId="0" applyFont="1" applyFill="1" applyBorder="1" applyAlignment="1" applyProtection="1">
      <alignment horizontal="left" vertical="center" wrapText="1"/>
    </xf>
    <xf numFmtId="0" fontId="4" fillId="11" borderId="8" xfId="0" applyFont="1" applyFill="1" applyBorder="1" applyAlignment="1" applyProtection="1">
      <alignment horizontal="left" vertical="center" wrapText="1"/>
    </xf>
    <xf numFmtId="49" fontId="12" fillId="3" borderId="6" xfId="2" applyNumberFormat="1" applyFont="1" applyFill="1" applyBorder="1" applyAlignment="1" applyProtection="1">
      <alignment vertical="center" wrapText="1"/>
      <protection locked="0"/>
    </xf>
    <xf numFmtId="0" fontId="0" fillId="0" borderId="7" xfId="0" applyBorder="1" applyAlignment="1">
      <alignment vertical="center" wrapText="1"/>
    </xf>
    <xf numFmtId="49" fontId="1" fillId="0" borderId="22" xfId="0" applyNumberFormat="1" applyFont="1" applyFill="1" applyBorder="1" applyAlignment="1" applyProtection="1">
      <alignment vertical="center" wrapText="1"/>
    </xf>
    <xf numFmtId="49" fontId="6" fillId="0" borderId="22" xfId="0" applyNumberFormat="1" applyFont="1" applyFill="1" applyBorder="1" applyAlignment="1" applyProtection="1">
      <alignment vertical="center" wrapText="1"/>
    </xf>
    <xf numFmtId="0" fontId="0" fillId="0" borderId="22" xfId="0" applyBorder="1" applyAlignment="1">
      <alignment vertical="center"/>
    </xf>
    <xf numFmtId="0" fontId="4" fillId="8" borderId="25" xfId="0" applyFont="1" applyFill="1" applyBorder="1" applyAlignment="1">
      <alignment horizontal="center" vertical="top" wrapText="1"/>
    </xf>
    <xf numFmtId="44" fontId="4" fillId="10" borderId="15" xfId="1" applyNumberFormat="1" applyFont="1" applyFill="1" applyBorder="1" applyAlignment="1" applyProtection="1">
      <alignment vertical="top" wrapText="1"/>
    </xf>
    <xf numFmtId="44" fontId="4" fillId="10" borderId="16" xfId="1" applyNumberFormat="1" applyFont="1" applyFill="1" applyBorder="1" applyAlignment="1" applyProtection="1">
      <alignment vertical="top" wrapText="1"/>
    </xf>
    <xf numFmtId="44" fontId="4" fillId="10" borderId="17" xfId="1" applyNumberFormat="1" applyFont="1" applyFill="1" applyBorder="1" applyAlignment="1" applyProtection="1">
      <alignment vertical="top" wrapText="1"/>
    </xf>
    <xf numFmtId="0" fontId="23" fillId="4" borderId="14" xfId="0" applyFont="1" applyFill="1" applyBorder="1" applyAlignment="1" applyProtection="1">
      <alignment horizontal="center" vertical="top" wrapText="1"/>
    </xf>
    <xf numFmtId="0" fontId="23" fillId="4" borderId="16" xfId="0" applyFont="1" applyFill="1" applyBorder="1" applyAlignment="1" applyProtection="1">
      <alignment horizontal="center" vertical="top" wrapText="1"/>
    </xf>
    <xf numFmtId="0" fontId="23" fillId="4" borderId="17" xfId="0" applyFont="1" applyFill="1" applyBorder="1" applyAlignment="1" applyProtection="1">
      <alignment horizontal="center"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66"/>
      <color rgb="FFFFFFCC"/>
      <color rgb="FFFFFF99"/>
      <color rgb="FFCCFFFF"/>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2930</xdr:rowOff>
    </xdr:from>
    <xdr:to>
      <xdr:col>64</xdr:col>
      <xdr:colOff>29308</xdr:colOff>
      <xdr:row>4</xdr:row>
      <xdr:rowOff>66260</xdr:rowOff>
    </xdr:to>
    <xdr:sp macro="" textlink="">
      <xdr:nvSpPr>
        <xdr:cNvPr id="1101" name="Text Box 77"/>
        <xdr:cNvSpPr txBox="1">
          <a:spLocks noChangeArrowheads="1"/>
        </xdr:cNvSpPr>
      </xdr:nvSpPr>
      <xdr:spPr bwMode="auto">
        <a:xfrm flipV="1">
          <a:off x="112103" y="266699"/>
          <a:ext cx="15955840" cy="8546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0" bIns="0" anchor="t" upright="1"/>
        <a:lstStyle/>
        <a:p>
          <a:pPr algn="l" rtl="0">
            <a:defRPr sz="1000"/>
          </a:pPr>
          <a:r>
            <a:rPr lang="en-NZ" sz="800" b="1" i="0" u="none" strike="noStrike" baseline="0">
              <a:solidFill>
                <a:srgbClr val="000000"/>
              </a:solidFill>
              <a:latin typeface="Arial"/>
              <a:cs typeface="Arial"/>
            </a:rPr>
            <a:t>Who should use this form? </a:t>
          </a:r>
          <a:r>
            <a:rPr lang="en-NZ" sz="800" b="0" i="0" u="none" strike="noStrike" baseline="0">
              <a:solidFill>
                <a:srgbClr val="000000"/>
              </a:solidFill>
              <a:latin typeface="Arial"/>
              <a:cs typeface="Arial"/>
            </a:rPr>
            <a:t>Employees of  the DHB who are members of STONZ (Specialty Trainees of New Zealand)  or are on an IEA with STONZ MECA terms and conditions wishing to claim reimbursement of Registrar CME (continuing medical education) expenses.</a:t>
          </a:r>
        </a:p>
        <a:p>
          <a:pPr algn="l" rtl="0">
            <a:defRPr sz="1000"/>
          </a:pPr>
          <a:r>
            <a:rPr lang="en-NZ" sz="800" b="1" i="0" u="none" strike="noStrike" baseline="0">
              <a:solidFill>
                <a:srgbClr val="000000"/>
              </a:solidFill>
              <a:latin typeface="Arial"/>
              <a:cs typeface="Arial"/>
            </a:rPr>
            <a:t>What is this form for? </a:t>
          </a:r>
          <a:r>
            <a:rPr lang="en-NZ" sz="800" b="0" i="0" u="none" strike="noStrike" baseline="0">
              <a:solidFill>
                <a:srgbClr val="000000"/>
              </a:solidFill>
              <a:latin typeface="Arial"/>
              <a:cs typeface="Arial"/>
            </a:rPr>
            <a:t>To request reimbursement of Registrar CME expenses being claimed under clause 10.8.2, 10.8.3 of the STONZ MECA.</a:t>
          </a:r>
        </a:p>
        <a:p>
          <a:pPr algn="l" rtl="0">
            <a:defRPr sz="1000"/>
          </a:pPr>
          <a:r>
            <a:rPr lang="en-NZ" sz="800" b="0" i="0" u="none" strike="noStrike" baseline="0">
              <a:solidFill>
                <a:srgbClr val="000000"/>
              </a:solidFill>
              <a:latin typeface="Arial"/>
              <a:cs typeface="Arial"/>
            </a:rPr>
            <a:t>You should read the DHB Policy Continuing Medical Education (CME Expenditure) for RMOs covered by the STONZ MECA and the FAQs before completing this form. It tells you everything you need to know about how CME is administered by the  DHB.</a:t>
          </a:r>
        </a:p>
        <a:p>
          <a:pPr algn="l" rtl="0">
            <a:defRPr sz="1000"/>
          </a:pPr>
          <a:r>
            <a:rPr lang="en-NZ" sz="800" b="0" i="0" u="none" strike="noStrike" baseline="0">
              <a:solidFill>
                <a:srgbClr val="000000"/>
              </a:solidFill>
              <a:latin typeface="Arial"/>
              <a:cs typeface="Arial"/>
            </a:rPr>
            <a:t>Ensure you read clauses 10.8.2 and 10.8.3 of the STONZ MECA or your IEA before completing this form.</a:t>
          </a:r>
        </a:p>
        <a:p>
          <a:pPr algn="l" rtl="0">
            <a:defRPr sz="1000"/>
          </a:pPr>
          <a:r>
            <a:rPr lang="en-NZ" sz="800" b="1" i="0" u="none" strike="noStrike" baseline="0">
              <a:solidFill>
                <a:srgbClr val="FF0000"/>
              </a:solidFill>
              <a:latin typeface="Arial"/>
              <a:cs typeface="Arial"/>
            </a:rPr>
            <a:t>IMPORTANT please note that if you do not have sufficient CME balance to cover the cost of your claim the amount reimbursed will be capped to your available CME balance.</a:t>
          </a:r>
        </a:p>
        <a:p>
          <a:pPr algn="l" rtl="0">
            <a:defRPr sz="1000"/>
          </a:pPr>
          <a:r>
            <a:rPr lang="en-NZ" sz="800" b="0" i="1" u="none" strike="noStrike" baseline="0">
              <a:solidFill>
                <a:srgbClr val="FF0000"/>
              </a:solidFill>
              <a:latin typeface="Arial"/>
              <a:cs typeface="Arial"/>
            </a:rPr>
            <a:t>Please complete the yellow highlighted cells electronically . Type in your available CME balance for the CME deduction and reimbursement amount to calculate. Email the  completed  form, relevant tax invoices , receipts and any other mandatory supporting documentation  to the  RMO Support Unit for approval and payment.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57150</xdr:rowOff>
    </xdr:from>
    <xdr:to>
      <xdr:col>10</xdr:col>
      <xdr:colOff>190500</xdr:colOff>
      <xdr:row>37</xdr:row>
      <xdr:rowOff>161925</xdr:rowOff>
    </xdr:to>
    <xdr:sp macro="" textlink="">
      <xdr:nvSpPr>
        <xdr:cNvPr id="8193" name="Text Box 1"/>
        <xdr:cNvSpPr txBox="1">
          <a:spLocks noChangeArrowheads="1"/>
        </xdr:cNvSpPr>
      </xdr:nvSpPr>
      <xdr:spPr bwMode="auto">
        <a:xfrm>
          <a:off x="0" y="228600"/>
          <a:ext cx="6153150" cy="6276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32004" rIns="0" bIns="0" anchor="t" upright="1"/>
        <a:lstStyle/>
        <a:p>
          <a:pPr algn="l" rtl="0">
            <a:defRPr sz="1000"/>
          </a:pPr>
          <a:r>
            <a:rPr lang="en-NZ" sz="800" b="0" i="0" u="none" strike="noStrike" baseline="0">
              <a:solidFill>
                <a:srgbClr val="000000"/>
              </a:solidFill>
              <a:latin typeface="Trebuchet MS"/>
            </a:rPr>
            <a:t>To facilitate the Continuing Medical Education of its Senior Medical Officers Waitemata DHB will, in accordance with its Collective Employment Agreement with the SMOs, grant:</a:t>
          </a:r>
        </a:p>
        <a:p>
          <a:pPr algn="l" rtl="0">
            <a:defRPr sz="1000"/>
          </a:pPr>
          <a:r>
            <a:rPr lang="en-NZ" sz="800" b="0" i="0" u="none" strike="noStrike" baseline="0">
              <a:solidFill>
                <a:srgbClr val="000000"/>
              </a:solidFill>
              <a:latin typeface="Trebuchet MS"/>
            </a:rPr>
            <a:t>    (a) Reimbursement of actual and reasonable expenses of up to $16,000 (pro rata to tenths employed) excl. GST per calendar year which may be accumulated for up to 3 years entitlement.</a:t>
          </a:r>
        </a:p>
        <a:p>
          <a:pPr algn="l" rtl="0">
            <a:defRPr sz="1000"/>
          </a:pPr>
          <a:r>
            <a:rPr lang="en-NZ" sz="800" b="0" i="0" u="none" strike="noStrike" baseline="0">
              <a:solidFill>
                <a:srgbClr val="000000"/>
              </a:solidFill>
              <a:latin typeface="Trebuchet MS"/>
            </a:rPr>
            <a:t>    (b) 10 days leave on pay per calendar year which may be accumulated for up to 3 years entitlement.</a:t>
          </a:r>
        </a:p>
        <a:p>
          <a:pPr algn="l" rtl="0">
            <a:defRPr sz="1000"/>
          </a:pPr>
          <a:endParaRPr lang="en-NZ" sz="800" b="0" i="0" u="none" strike="noStrike" baseline="0">
            <a:solidFill>
              <a:srgbClr val="000000"/>
            </a:solidFill>
            <a:latin typeface="Trebuchet MS"/>
          </a:endParaRPr>
        </a:p>
        <a:p>
          <a:pPr algn="l" rtl="0">
            <a:defRPr sz="1000"/>
          </a:pPr>
          <a:endParaRPr lang="en-NZ" sz="800" b="0" i="0" u="none" strike="noStrike" baseline="0">
            <a:solidFill>
              <a:srgbClr val="000000"/>
            </a:solidFill>
            <a:latin typeface="Trebuchet MS"/>
          </a:endParaRPr>
        </a:p>
        <a:p>
          <a:pPr algn="l" rtl="0">
            <a:defRPr sz="1000"/>
          </a:pPr>
          <a:r>
            <a:rPr lang="en-NZ" sz="800" b="0" i="0" u="none" strike="noStrike" baseline="0">
              <a:solidFill>
                <a:srgbClr val="000000"/>
              </a:solidFill>
              <a:latin typeface="Trebuchet MS"/>
            </a:rPr>
            <a:t>Fill the CME application form Complete this section, attach receipts and send to finance to submit your claim. Note: For claims of foreign expenses please attach evidence of payment (bank statement)</a:t>
          </a:r>
        </a:p>
        <a:p>
          <a:pPr algn="l" rtl="0">
            <a:defRPr sz="1000"/>
          </a:pPr>
          <a:endParaRPr lang="en-NZ" sz="800" b="0" i="0" u="none" strike="noStrike" baseline="0">
            <a:solidFill>
              <a:srgbClr val="000000"/>
            </a:solidFill>
            <a:latin typeface="Trebuchet MS"/>
          </a:endParaRPr>
        </a:p>
        <a:p>
          <a:pPr algn="l" rtl="0">
            <a:defRPr sz="1000"/>
          </a:pPr>
          <a:endParaRPr lang="en-NZ" sz="800" b="0" i="0" u="none" strike="noStrike" baseline="0">
            <a:solidFill>
              <a:srgbClr val="000000"/>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a-intranet/humanresources/forms/documents/manager/Business%20Solutions%20Projects/HR%20Implementation%202003&amp;4/Future%20Processes/Recruitment%20&amp;%20New%20Start/Forms/RC%20Change%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Change V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BQ60"/>
  <sheetViews>
    <sheetView showGridLines="0" showZeros="0" tabSelected="1" showWhiteSpace="0" zoomScale="85" zoomScaleNormal="85" zoomScaleSheetLayoutView="100" workbookViewId="0"/>
  </sheetViews>
  <sheetFormatPr defaultColWidth="0" defaultRowHeight="16.5" customHeight="1" x14ac:dyDescent="0.3"/>
  <cols>
    <col min="1" max="1" width="1.83203125" style="1" customWidth="1"/>
    <col min="2" max="11" width="3.83203125" style="1" customWidth="1"/>
    <col min="12" max="12" width="1.5" style="1" customWidth="1"/>
    <col min="13" max="13" width="13.1640625" style="1" customWidth="1"/>
    <col min="14" max="14" width="9.5" style="1" customWidth="1"/>
    <col min="15" max="15" width="3.83203125" style="1" customWidth="1"/>
    <col min="16" max="16" width="9.5" style="1" customWidth="1"/>
    <col min="17" max="17" width="3.83203125" style="1" customWidth="1"/>
    <col min="18" max="18" width="5.33203125" style="1" customWidth="1"/>
    <col min="19" max="19" width="4.83203125" style="1" customWidth="1"/>
    <col min="20" max="20" width="3.83203125" style="1" customWidth="1"/>
    <col min="21" max="21" width="4.33203125" style="1" customWidth="1"/>
    <col min="22" max="22" width="4.83203125" style="1" customWidth="1"/>
    <col min="23" max="23" width="4" style="1" customWidth="1"/>
    <col min="24" max="24" width="4.5" style="1" customWidth="1"/>
    <col min="25" max="25" width="3.83203125" style="1" customWidth="1"/>
    <col min="26" max="26" width="6.1640625" style="1" customWidth="1"/>
    <col min="27" max="28" width="5.1640625" style="1" customWidth="1"/>
    <col min="29" max="29" width="4.5" style="1" customWidth="1"/>
    <col min="30" max="30" width="11.5" style="1" customWidth="1"/>
    <col min="31" max="31" width="4.1640625" style="1" customWidth="1"/>
    <col min="32" max="32" width="6" style="1" customWidth="1"/>
    <col min="33" max="33" width="3.83203125" style="1" customWidth="1"/>
    <col min="34" max="36" width="4.1640625" style="1" customWidth="1"/>
    <col min="37" max="37" width="6" style="1" customWidth="1"/>
    <col min="38" max="40" width="4.1640625" style="1" customWidth="1"/>
    <col min="41" max="44" width="3.1640625" style="1" customWidth="1"/>
    <col min="45" max="45" width="2.83203125" style="1" customWidth="1"/>
    <col min="46" max="57" width="3.1640625" style="1" customWidth="1"/>
    <col min="58" max="60" width="5" style="1" customWidth="1"/>
    <col min="61" max="61" width="2.83203125" style="1" customWidth="1"/>
    <col min="62" max="62" width="3.1640625" style="1" customWidth="1"/>
    <col min="63" max="63" width="4" style="1" customWidth="1"/>
    <col min="64" max="64" width="6.33203125" style="1" customWidth="1"/>
    <col min="65" max="65" width="1.33203125" style="1" customWidth="1"/>
    <col min="66" max="16384" width="0" style="1" hidden="1"/>
  </cols>
  <sheetData>
    <row r="1" spans="1:69" s="54" customFormat="1" ht="21" customHeight="1" x14ac:dyDescent="0.3">
      <c r="B1" s="122" t="s">
        <v>88</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3"/>
      <c r="AS1" s="123"/>
      <c r="AT1" s="123"/>
      <c r="AU1" s="123"/>
      <c r="AV1" s="123"/>
      <c r="AW1" s="123"/>
      <c r="AX1" s="123"/>
      <c r="AY1" s="123"/>
      <c r="AZ1" s="123"/>
      <c r="BA1" s="123"/>
      <c r="BB1" s="123"/>
      <c r="BC1" s="123"/>
      <c r="BD1" s="123"/>
      <c r="BE1" s="123"/>
      <c r="BF1" s="123"/>
      <c r="BG1" s="123"/>
      <c r="BH1" s="123"/>
      <c r="BI1" s="123"/>
      <c r="BJ1" s="123"/>
      <c r="BK1" s="123"/>
      <c r="BL1" s="123"/>
    </row>
    <row r="2" spans="1:69" ht="21" customHeight="1" x14ac:dyDescent="0.3"/>
    <row r="3" spans="1:69" ht="21" x14ac:dyDescent="0.35">
      <c r="B3" s="19"/>
      <c r="D3" s="7"/>
      <c r="E3" s="7"/>
      <c r="F3" s="7"/>
      <c r="G3" s="7"/>
      <c r="H3" s="7"/>
      <c r="I3" s="7"/>
      <c r="J3" s="7"/>
      <c r="K3" s="7"/>
      <c r="L3" s="7"/>
      <c r="M3" s="8"/>
      <c r="N3" s="8"/>
      <c r="O3" s="8"/>
      <c r="P3" s="8"/>
      <c r="Q3" s="8"/>
    </row>
    <row r="4" spans="1:69" ht="21" x14ac:dyDescent="0.35">
      <c r="B4" s="19"/>
      <c r="D4" s="7"/>
      <c r="E4" s="7"/>
      <c r="F4" s="7"/>
      <c r="G4" s="7"/>
      <c r="H4" s="7"/>
      <c r="I4" s="7"/>
      <c r="J4" s="7"/>
      <c r="K4" s="7"/>
      <c r="L4" s="7"/>
      <c r="M4" s="8"/>
      <c r="N4" s="8"/>
      <c r="O4" s="8"/>
      <c r="P4" s="8"/>
      <c r="Q4" s="8"/>
    </row>
    <row r="5" spans="1:69" ht="12" customHeight="1" x14ac:dyDescent="0.35">
      <c r="B5" s="19"/>
      <c r="D5" s="7"/>
      <c r="E5" s="7"/>
      <c r="F5" s="7"/>
      <c r="G5" s="7"/>
      <c r="H5" s="7"/>
      <c r="I5" s="7"/>
      <c r="J5" s="7"/>
      <c r="K5" s="7"/>
      <c r="L5" s="7"/>
      <c r="M5" s="8"/>
      <c r="N5" s="8"/>
      <c r="O5" s="8"/>
      <c r="P5" s="8"/>
      <c r="Q5" s="8"/>
    </row>
    <row r="6" spans="1:69" ht="24" customHeight="1" x14ac:dyDescent="0.35">
      <c r="B6" s="167" t="s">
        <v>34</v>
      </c>
      <c r="C6" s="168"/>
      <c r="D6" s="168"/>
      <c r="E6" s="168"/>
      <c r="F6" s="168"/>
      <c r="G6" s="168"/>
      <c r="H6" s="5"/>
      <c r="I6" s="124"/>
      <c r="J6" s="125"/>
      <c r="K6" s="125"/>
      <c r="L6" s="125"/>
      <c r="M6" s="125"/>
      <c r="N6" s="125"/>
      <c r="O6" s="125"/>
      <c r="P6" s="126"/>
      <c r="Q6" s="9"/>
      <c r="R6" s="9"/>
      <c r="S6" s="167" t="s">
        <v>43</v>
      </c>
      <c r="T6" s="168"/>
      <c r="U6" s="168"/>
      <c r="V6" s="168"/>
      <c r="W6" s="168"/>
      <c r="X6" s="168"/>
      <c r="Y6" s="5"/>
      <c r="Z6" s="124"/>
      <c r="AA6" s="125"/>
      <c r="AB6" s="125"/>
      <c r="AC6" s="125"/>
      <c r="AD6" s="125"/>
      <c r="AE6" s="125"/>
      <c r="AF6" s="126"/>
      <c r="AG6" s="34"/>
      <c r="AH6" s="34"/>
      <c r="AI6" s="34"/>
      <c r="AJ6" s="67" t="s">
        <v>68</v>
      </c>
      <c r="AQ6" s="68"/>
      <c r="AR6" s="68"/>
      <c r="AS6" s="69"/>
      <c r="AT6" s="68"/>
      <c r="AU6" s="68"/>
      <c r="AV6" s="68"/>
      <c r="AW6" s="68"/>
      <c r="AX6" s="69"/>
      <c r="AY6" s="68"/>
      <c r="AZ6" s="68"/>
      <c r="BA6" s="68"/>
      <c r="BB6" s="68"/>
      <c r="BC6" s="68"/>
      <c r="BD6" s="68"/>
      <c r="BE6" s="68"/>
      <c r="BF6" s="69"/>
      <c r="BG6" s="68"/>
      <c r="BH6" s="68"/>
    </row>
    <row r="7" spans="1:69" ht="4.7" customHeight="1" x14ac:dyDescent="0.3">
      <c r="A7" s="6"/>
      <c r="B7" s="17"/>
      <c r="C7" s="13"/>
      <c r="AB7" s="6"/>
      <c r="AD7" s="6"/>
      <c r="AE7" s="6"/>
      <c r="AF7" s="6"/>
      <c r="AH7" s="3"/>
      <c r="AI7" s="3"/>
      <c r="AJ7" s="29"/>
      <c r="AK7" s="29"/>
      <c r="AL7" s="29"/>
      <c r="AM7" s="29"/>
      <c r="AN7" s="29"/>
      <c r="AO7" s="29"/>
      <c r="AP7" s="29"/>
      <c r="AQ7" s="29"/>
      <c r="AR7" s="29"/>
      <c r="AS7" s="29"/>
      <c r="AT7" s="3"/>
      <c r="AU7" s="3"/>
      <c r="AV7" s="3"/>
      <c r="AW7" s="3"/>
      <c r="AX7" s="29"/>
      <c r="AY7" s="29"/>
      <c r="AZ7" s="29"/>
      <c r="BA7" s="29"/>
      <c r="BB7" s="29"/>
      <c r="BC7" s="29"/>
      <c r="BD7" s="29"/>
      <c r="BE7" s="29"/>
      <c r="BF7" s="29"/>
      <c r="BG7" s="29"/>
      <c r="BH7" s="29"/>
      <c r="BI7" s="29"/>
      <c r="BJ7" s="29"/>
      <c r="BK7" s="29"/>
      <c r="BL7" s="29"/>
      <c r="BM7" s="29"/>
      <c r="BN7" s="29"/>
      <c r="BO7" s="29"/>
      <c r="BP7" s="29"/>
      <c r="BQ7" s="29"/>
    </row>
    <row r="8" spans="1:69" ht="21.75" customHeight="1" x14ac:dyDescent="0.3">
      <c r="B8" s="215" t="s">
        <v>1</v>
      </c>
      <c r="C8" s="216"/>
      <c r="D8" s="216"/>
      <c r="E8" s="216"/>
      <c r="F8" s="216"/>
      <c r="G8" s="216"/>
      <c r="H8" s="30"/>
      <c r="I8" s="124"/>
      <c r="J8" s="125"/>
      <c r="K8" s="125"/>
      <c r="L8" s="125"/>
      <c r="M8" s="125"/>
      <c r="N8" s="125"/>
      <c r="O8" s="125"/>
      <c r="P8" s="125"/>
      <c r="Q8" s="125"/>
      <c r="R8" s="125"/>
      <c r="S8" s="125"/>
      <c r="T8" s="125"/>
      <c r="U8" s="126"/>
      <c r="V8" s="40"/>
      <c r="W8" s="40"/>
      <c r="X8" s="40"/>
      <c r="Y8" s="40"/>
      <c r="Z8" s="40"/>
      <c r="AB8" s="215" t="s">
        <v>44</v>
      </c>
      <c r="AC8" s="216"/>
      <c r="AD8" s="216"/>
      <c r="AE8" s="216"/>
      <c r="AF8" s="216"/>
      <c r="AG8" s="216"/>
      <c r="AH8" s="30"/>
      <c r="AI8" s="124"/>
      <c r="AJ8" s="217"/>
      <c r="AK8" s="217"/>
      <c r="AL8" s="217"/>
      <c r="AM8" s="217"/>
      <c r="AN8" s="217"/>
      <c r="AO8" s="217"/>
      <c r="AP8" s="217"/>
      <c r="AQ8" s="217"/>
      <c r="AR8" s="217"/>
      <c r="AS8" s="217"/>
      <c r="AT8" s="125"/>
      <c r="AU8" s="125"/>
      <c r="AV8" s="125"/>
      <c r="AW8" s="125"/>
      <c r="AX8" s="125"/>
      <c r="AY8" s="125"/>
      <c r="AZ8" s="125"/>
      <c r="BA8" s="125"/>
      <c r="BB8" s="125"/>
      <c r="BC8" s="125"/>
      <c r="BD8" s="125"/>
      <c r="BE8" s="125"/>
      <c r="BF8" s="125"/>
      <c r="BG8" s="125"/>
      <c r="BH8" s="125"/>
      <c r="BI8" s="125"/>
      <c r="BJ8" s="125"/>
      <c r="BK8" s="125"/>
      <c r="BL8" s="40"/>
      <c r="BM8" s="40"/>
      <c r="BN8" s="40"/>
      <c r="BO8" s="40"/>
      <c r="BP8" s="40"/>
      <c r="BQ8" s="40"/>
    </row>
    <row r="9" spans="1:69" ht="4.7" customHeight="1" x14ac:dyDescent="0.3">
      <c r="A9" s="6"/>
      <c r="B9" s="17"/>
      <c r="C9" s="13"/>
      <c r="Y9" s="6"/>
      <c r="Z9" s="6"/>
      <c r="AA9" s="6"/>
      <c r="AB9" s="6"/>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row>
    <row r="10" spans="1:69" ht="3" customHeight="1" x14ac:dyDescent="0.3">
      <c r="A10" s="6"/>
      <c r="B10" s="17"/>
      <c r="C10" s="13"/>
      <c r="Y10" s="6"/>
      <c r="Z10" s="6"/>
      <c r="AA10" s="6"/>
      <c r="AB10" s="6"/>
      <c r="AC10" s="3"/>
      <c r="AD10" s="3"/>
      <c r="AE10" s="29"/>
      <c r="AF10" s="29"/>
      <c r="AG10" s="29"/>
      <c r="AH10" s="29"/>
      <c r="AI10" s="29"/>
      <c r="AJ10" s="29"/>
      <c r="AK10" s="29"/>
      <c r="AL10" s="29"/>
      <c r="AM10" s="29"/>
      <c r="AN10" s="29"/>
      <c r="AO10" s="3"/>
      <c r="AP10" s="3"/>
      <c r="AQ10" s="3"/>
      <c r="AR10" s="3"/>
      <c r="AS10" s="29"/>
      <c r="AT10" s="29"/>
      <c r="AU10" s="29"/>
      <c r="AV10" s="29"/>
      <c r="AW10" s="29"/>
      <c r="AX10" s="29"/>
      <c r="AY10" s="29"/>
      <c r="AZ10" s="29"/>
      <c r="BA10" s="29"/>
      <c r="BB10" s="29"/>
      <c r="BC10" s="29"/>
      <c r="BD10" s="29"/>
      <c r="BE10" s="29"/>
      <c r="BF10" s="29"/>
      <c r="BG10" s="29"/>
      <c r="BH10" s="29"/>
      <c r="BI10" s="29"/>
      <c r="BJ10" s="29"/>
      <c r="BK10" s="29"/>
      <c r="BL10" s="29"/>
      <c r="BM10" s="3"/>
    </row>
    <row r="11" spans="1:69" s="54" customFormat="1" ht="13.7" customHeight="1" x14ac:dyDescent="0.3">
      <c r="A11" s="70"/>
      <c r="B11" s="130" t="s">
        <v>72</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row>
    <row r="12" spans="1:69" ht="6" customHeight="1" x14ac:dyDescent="0.3">
      <c r="B12" s="10"/>
      <c r="F12" s="6"/>
      <c r="G12" s="6"/>
      <c r="H12" s="6"/>
      <c r="I12" s="6"/>
      <c r="J12" s="6"/>
      <c r="K12" s="6"/>
      <c r="L12" s="6"/>
      <c r="M12" s="6"/>
      <c r="N12" s="6"/>
      <c r="O12" s="6"/>
      <c r="P12" s="6"/>
      <c r="Q12" s="6"/>
      <c r="R12" s="6"/>
      <c r="S12" s="6"/>
      <c r="T12" s="6"/>
      <c r="U12" s="6"/>
      <c r="V12" s="6"/>
      <c r="W12" s="6"/>
      <c r="X12" s="6"/>
      <c r="Y12" s="6"/>
      <c r="Z12" s="6"/>
      <c r="AA12" s="6"/>
      <c r="AB12" s="3"/>
      <c r="AC12" s="3"/>
      <c r="AD12" s="3"/>
      <c r="AE12" s="29"/>
      <c r="AF12" s="29"/>
      <c r="AG12" s="29"/>
      <c r="AH12" s="29"/>
      <c r="AI12" s="29"/>
      <c r="AJ12" s="29"/>
      <c r="AK12" s="29"/>
      <c r="AL12" s="29"/>
      <c r="AM12" s="29"/>
      <c r="AN12" s="29"/>
      <c r="AO12" s="3"/>
      <c r="AP12" s="3"/>
      <c r="AQ12" s="3"/>
      <c r="AR12" s="3"/>
      <c r="AS12" s="29"/>
      <c r="AT12" s="29"/>
      <c r="AU12" s="29"/>
      <c r="AV12" s="29"/>
      <c r="AW12" s="29"/>
      <c r="AX12" s="29"/>
      <c r="AY12" s="29"/>
      <c r="AZ12" s="29"/>
      <c r="BA12" s="29"/>
      <c r="BB12" s="29"/>
      <c r="BC12" s="29"/>
      <c r="BD12" s="29"/>
      <c r="BE12" s="29"/>
      <c r="BF12" s="29"/>
      <c r="BG12" s="29"/>
      <c r="BH12" s="29"/>
      <c r="BI12" s="29"/>
      <c r="BJ12" s="29"/>
      <c r="BK12" s="29"/>
      <c r="BL12" s="29"/>
    </row>
    <row r="13" spans="1:69" ht="39.75" customHeight="1" x14ac:dyDescent="0.3">
      <c r="B13" s="10"/>
      <c r="C13" s="230" t="s">
        <v>69</v>
      </c>
      <c r="D13" s="231"/>
      <c r="E13" s="231"/>
      <c r="F13" s="231"/>
      <c r="G13" s="231"/>
      <c r="H13" s="231"/>
      <c r="I13" s="232"/>
      <c r="J13" s="224"/>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6"/>
      <c r="BG13" s="226"/>
      <c r="BH13" s="226"/>
      <c r="BI13" s="226"/>
      <c r="BJ13" s="226"/>
      <c r="BK13" s="226"/>
      <c r="BL13" s="49"/>
    </row>
    <row r="14" spans="1:69" ht="3.75" customHeight="1" x14ac:dyDescent="0.3">
      <c r="B14" s="26"/>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9"/>
    </row>
    <row r="15" spans="1:69" ht="2.25" customHeight="1" thickBot="1" x14ac:dyDescent="0.35">
      <c r="B15" s="22"/>
      <c r="C15" s="22"/>
      <c r="D15" s="23"/>
      <c r="E15" s="22"/>
      <c r="F15" s="6"/>
      <c r="G15" s="6"/>
      <c r="H15" s="6"/>
      <c r="I15" s="6"/>
      <c r="J15" s="6"/>
      <c r="K15" s="22"/>
      <c r="L15" s="22"/>
      <c r="M15" s="22"/>
      <c r="N15" s="22"/>
      <c r="O15" s="22"/>
      <c r="P15" s="24"/>
      <c r="Q15" s="24"/>
      <c r="R15" s="6"/>
      <c r="S15" s="6"/>
      <c r="T15" s="6"/>
      <c r="U15" s="3"/>
      <c r="V15" s="3"/>
      <c r="W15" s="3"/>
      <c r="X15" s="29"/>
      <c r="Y15" s="29"/>
      <c r="Z15" s="29"/>
      <c r="AA15" s="29"/>
      <c r="AB15" s="29"/>
      <c r="AC15" s="29"/>
      <c r="AD15" s="29"/>
      <c r="AE15" s="29"/>
      <c r="AF15" s="29"/>
      <c r="AG15" s="29"/>
      <c r="AH15" s="3"/>
      <c r="AI15" s="3"/>
      <c r="AJ15" s="3"/>
      <c r="AK15" s="3"/>
      <c r="AL15" s="29"/>
      <c r="AM15" s="29"/>
      <c r="AN15" s="29"/>
      <c r="AO15" s="29"/>
      <c r="AP15" s="29"/>
      <c r="AQ15" s="29"/>
      <c r="AR15" s="29"/>
      <c r="AS15" s="29"/>
      <c r="AT15" s="29"/>
      <c r="AU15" s="29"/>
      <c r="AV15" s="29"/>
      <c r="AW15" s="29"/>
      <c r="AX15" s="29"/>
      <c r="AY15" s="29"/>
      <c r="AZ15" s="29"/>
      <c r="BA15" s="29"/>
      <c r="BB15" s="29"/>
    </row>
    <row r="16" spans="1:69" ht="42.75" customHeight="1" x14ac:dyDescent="0.3">
      <c r="B16" s="44" t="s">
        <v>38</v>
      </c>
      <c r="C16" s="6"/>
      <c r="D16" s="6"/>
      <c r="E16" s="6"/>
      <c r="F16" s="6"/>
      <c r="G16" s="6"/>
      <c r="H16" s="14"/>
      <c r="I16" s="6"/>
      <c r="J16" s="6"/>
      <c r="K16" s="6"/>
      <c r="L16" s="6"/>
      <c r="M16" s="6"/>
      <c r="N16" s="32" t="s">
        <v>48</v>
      </c>
      <c r="O16" s="218" t="s">
        <v>33</v>
      </c>
      <c r="P16" s="219"/>
      <c r="Q16" s="220"/>
      <c r="R16" s="189" t="s">
        <v>29</v>
      </c>
      <c r="S16" s="190"/>
      <c r="T16" s="191"/>
      <c r="U16" s="195" t="s">
        <v>32</v>
      </c>
      <c r="V16" s="196"/>
      <c r="W16" s="197"/>
      <c r="X16" s="54"/>
      <c r="Y16" s="54"/>
      <c r="Z16" s="54"/>
      <c r="AA16" s="54"/>
      <c r="AB16" s="54"/>
      <c r="AC16" s="54"/>
      <c r="AD16" s="54"/>
      <c r="AE16" s="54"/>
      <c r="AF16" s="54"/>
      <c r="AG16" s="42"/>
      <c r="AH16" s="52"/>
      <c r="AI16" s="52"/>
      <c r="AJ16" s="52"/>
      <c r="AK16" s="161" t="s">
        <v>77</v>
      </c>
      <c r="AL16" s="162"/>
      <c r="AM16" s="163"/>
      <c r="AN16" s="43"/>
      <c r="AO16" s="156" t="s">
        <v>82</v>
      </c>
      <c r="AP16" s="157"/>
      <c r="AQ16" s="157"/>
      <c r="AR16" s="158"/>
      <c r="AS16" s="36"/>
      <c r="AT16" s="227" t="s">
        <v>28</v>
      </c>
      <c r="AU16" s="228"/>
      <c r="AV16" s="228"/>
      <c r="AW16" s="229"/>
      <c r="AX16" s="31"/>
      <c r="AY16" s="131" t="s">
        <v>56</v>
      </c>
      <c r="AZ16" s="132"/>
      <c r="BA16" s="132"/>
      <c r="BB16" s="248"/>
      <c r="BC16" s="47"/>
      <c r="BD16" s="92"/>
    </row>
    <row r="17" spans="1:65" s="54" customFormat="1" ht="25.5" customHeight="1" x14ac:dyDescent="0.3">
      <c r="B17" s="73" t="s">
        <v>6</v>
      </c>
      <c r="C17" s="222" t="s">
        <v>37</v>
      </c>
      <c r="D17" s="223"/>
      <c r="E17" s="223"/>
      <c r="F17" s="223"/>
      <c r="G17" s="223"/>
      <c r="H17" s="223"/>
      <c r="I17" s="223"/>
      <c r="J17" s="223"/>
      <c r="K17" s="56"/>
      <c r="L17" s="56"/>
      <c r="M17" s="85"/>
      <c r="N17" s="94"/>
      <c r="O17" s="199">
        <f t="shared" ref="O17" si="0">U17-R17</f>
        <v>0</v>
      </c>
      <c r="P17" s="200"/>
      <c r="Q17" s="201"/>
      <c r="R17" s="169">
        <f>IF(N17&lt;&gt;"NZD",0,U17*3/23)</f>
        <v>0</v>
      </c>
      <c r="S17" s="170"/>
      <c r="T17" s="171"/>
      <c r="U17" s="164"/>
      <c r="V17" s="165"/>
      <c r="W17" s="166"/>
      <c r="AG17" s="81"/>
      <c r="AH17" s="81"/>
      <c r="AI17" s="81"/>
      <c r="AJ17" s="81"/>
      <c r="AK17" s="159"/>
      <c r="AL17" s="159"/>
      <c r="AM17" s="160"/>
      <c r="AN17" s="74"/>
      <c r="AO17" s="153">
        <f>IF(AND(N17="NZD",O17&gt;AK17),AK17*15%,R17)</f>
        <v>0</v>
      </c>
      <c r="AP17" s="154"/>
      <c r="AQ17" s="154"/>
      <c r="AR17" s="155"/>
      <c r="AS17" s="86"/>
      <c r="AT17" s="183">
        <f t="shared" ref="AT17:AT23" si="1">IF(AK17&lt;O17,AK17,O17)</f>
        <v>0</v>
      </c>
      <c r="AU17" s="184"/>
      <c r="AV17" s="184"/>
      <c r="AW17" s="185"/>
      <c r="AX17" s="74"/>
      <c r="AY17" s="178">
        <f t="shared" ref="AY17:AY23" si="2">IF(AK17&lt;O17,AT17+AO17,U17)</f>
        <v>0</v>
      </c>
      <c r="AZ17" s="148"/>
      <c r="BA17" s="148"/>
      <c r="BB17" s="179"/>
      <c r="BC17" s="79"/>
    </row>
    <row r="18" spans="1:65" s="54" customFormat="1" ht="25.5" customHeight="1" x14ac:dyDescent="0.3">
      <c r="B18" s="73" t="s">
        <v>7</v>
      </c>
      <c r="C18" s="56" t="s">
        <v>2</v>
      </c>
      <c r="D18" s="83"/>
      <c r="E18" s="83"/>
      <c r="F18" s="83"/>
      <c r="G18" s="73" t="s">
        <v>4</v>
      </c>
      <c r="H18" s="124"/>
      <c r="I18" s="221"/>
      <c r="J18" s="87" t="s">
        <v>3</v>
      </c>
      <c r="K18" s="56"/>
      <c r="L18" s="56"/>
      <c r="M18" s="56"/>
      <c r="N18" s="94"/>
      <c r="O18" s="199">
        <f t="shared" ref="O18:O23" si="3">U18-R18</f>
        <v>0</v>
      </c>
      <c r="P18" s="200"/>
      <c r="Q18" s="201"/>
      <c r="R18" s="169">
        <f t="shared" ref="R18:R23" si="4">IF(N18&lt;&gt;"NZD",0,U18*3/23)</f>
        <v>0</v>
      </c>
      <c r="S18" s="170"/>
      <c r="T18" s="171"/>
      <c r="U18" s="164"/>
      <c r="V18" s="165"/>
      <c r="W18" s="166"/>
      <c r="AG18" s="81"/>
      <c r="AH18" s="81"/>
      <c r="AI18" s="81"/>
      <c r="AJ18" s="81"/>
      <c r="AK18" s="159"/>
      <c r="AL18" s="159"/>
      <c r="AM18" s="160"/>
      <c r="AN18" s="74"/>
      <c r="AO18" s="153">
        <f t="shared" ref="AO18:AO23" si="5">IF(AND(N18="NZD",O18&gt;AK18),AK18*15%,R18)</f>
        <v>0</v>
      </c>
      <c r="AP18" s="154"/>
      <c r="AQ18" s="154"/>
      <c r="AR18" s="155"/>
      <c r="AS18" s="86"/>
      <c r="AT18" s="183">
        <f t="shared" si="1"/>
        <v>0</v>
      </c>
      <c r="AU18" s="184"/>
      <c r="AV18" s="184"/>
      <c r="AW18" s="185"/>
      <c r="AY18" s="178">
        <f t="shared" si="2"/>
        <v>0</v>
      </c>
      <c r="AZ18" s="148"/>
      <c r="BA18" s="148"/>
      <c r="BB18" s="179"/>
      <c r="BC18" s="79"/>
    </row>
    <row r="19" spans="1:65" s="54" customFormat="1" ht="25.5" customHeight="1" x14ac:dyDescent="0.3">
      <c r="B19" s="73" t="s">
        <v>8</v>
      </c>
      <c r="C19" s="223" t="s">
        <v>5</v>
      </c>
      <c r="D19" s="223"/>
      <c r="E19" s="223"/>
      <c r="F19" s="223"/>
      <c r="G19" s="223"/>
      <c r="H19" s="223"/>
      <c r="I19" s="223"/>
      <c r="J19" s="223"/>
      <c r="K19" s="56"/>
      <c r="L19" s="56"/>
      <c r="M19" s="56"/>
      <c r="N19" s="94"/>
      <c r="O19" s="199">
        <f t="shared" si="3"/>
        <v>0</v>
      </c>
      <c r="P19" s="200"/>
      <c r="Q19" s="201"/>
      <c r="R19" s="169">
        <f t="shared" si="4"/>
        <v>0</v>
      </c>
      <c r="S19" s="170"/>
      <c r="T19" s="171"/>
      <c r="U19" s="164"/>
      <c r="V19" s="165"/>
      <c r="W19" s="166"/>
      <c r="AG19" s="81"/>
      <c r="AH19" s="81"/>
      <c r="AI19" s="81"/>
      <c r="AJ19" s="81"/>
      <c r="AK19" s="159"/>
      <c r="AL19" s="159"/>
      <c r="AM19" s="160"/>
      <c r="AN19" s="74"/>
      <c r="AO19" s="153">
        <f t="shared" si="5"/>
        <v>0</v>
      </c>
      <c r="AP19" s="154"/>
      <c r="AQ19" s="154"/>
      <c r="AR19" s="155"/>
      <c r="AS19" s="86"/>
      <c r="AT19" s="183">
        <f t="shared" si="1"/>
        <v>0</v>
      </c>
      <c r="AU19" s="184"/>
      <c r="AV19" s="184"/>
      <c r="AW19" s="185"/>
      <c r="AY19" s="178">
        <f t="shared" si="2"/>
        <v>0</v>
      </c>
      <c r="AZ19" s="148"/>
      <c r="BA19" s="148"/>
      <c r="BB19" s="179"/>
      <c r="BC19" s="79"/>
    </row>
    <row r="20" spans="1:65" s="54" customFormat="1" ht="25.5" customHeight="1" x14ac:dyDescent="0.3">
      <c r="B20" s="73" t="s">
        <v>9</v>
      </c>
      <c r="C20" s="222" t="s">
        <v>35</v>
      </c>
      <c r="D20" s="223"/>
      <c r="E20" s="223"/>
      <c r="F20" s="223"/>
      <c r="G20" s="223"/>
      <c r="H20" s="223"/>
      <c r="I20" s="223"/>
      <c r="J20" s="223"/>
      <c r="K20" s="56"/>
      <c r="L20" s="56"/>
      <c r="M20" s="56"/>
      <c r="N20" s="94"/>
      <c r="O20" s="199">
        <f t="shared" si="3"/>
        <v>0</v>
      </c>
      <c r="P20" s="200"/>
      <c r="Q20" s="201"/>
      <c r="R20" s="169">
        <f t="shared" si="4"/>
        <v>0</v>
      </c>
      <c r="S20" s="170"/>
      <c r="T20" s="171"/>
      <c r="U20" s="164"/>
      <c r="V20" s="165"/>
      <c r="W20" s="166"/>
      <c r="AG20" s="81"/>
      <c r="AH20" s="81"/>
      <c r="AI20" s="81"/>
      <c r="AJ20" s="81"/>
      <c r="AK20" s="159"/>
      <c r="AL20" s="159"/>
      <c r="AM20" s="160"/>
      <c r="AN20" s="74"/>
      <c r="AO20" s="153">
        <f t="shared" si="5"/>
        <v>0</v>
      </c>
      <c r="AP20" s="154"/>
      <c r="AQ20" s="154"/>
      <c r="AR20" s="155"/>
      <c r="AS20" s="86"/>
      <c r="AT20" s="183">
        <f t="shared" si="1"/>
        <v>0</v>
      </c>
      <c r="AU20" s="184"/>
      <c r="AV20" s="184"/>
      <c r="AW20" s="185"/>
      <c r="AY20" s="178">
        <f t="shared" si="2"/>
        <v>0</v>
      </c>
      <c r="AZ20" s="148"/>
      <c r="BA20" s="148"/>
      <c r="BB20" s="179"/>
      <c r="BC20" s="79"/>
    </row>
    <row r="21" spans="1:65" s="54" customFormat="1" ht="25.5" customHeight="1" x14ac:dyDescent="0.3">
      <c r="B21" s="73" t="s">
        <v>10</v>
      </c>
      <c r="C21" s="243"/>
      <c r="D21" s="244"/>
      <c r="E21" s="244"/>
      <c r="F21" s="244"/>
      <c r="G21" s="244"/>
      <c r="H21" s="244"/>
      <c r="I21" s="244"/>
      <c r="J21" s="244"/>
      <c r="K21" s="244"/>
      <c r="L21" s="75"/>
      <c r="M21" s="85"/>
      <c r="N21" s="94"/>
      <c r="O21" s="199">
        <f t="shared" si="3"/>
        <v>0</v>
      </c>
      <c r="P21" s="200"/>
      <c r="Q21" s="201"/>
      <c r="R21" s="169">
        <f t="shared" si="4"/>
        <v>0</v>
      </c>
      <c r="S21" s="170"/>
      <c r="T21" s="171"/>
      <c r="U21" s="164"/>
      <c r="V21" s="165"/>
      <c r="W21" s="166"/>
      <c r="AG21" s="81"/>
      <c r="AH21" s="81"/>
      <c r="AI21" s="81"/>
      <c r="AJ21" s="81"/>
      <c r="AK21" s="159"/>
      <c r="AL21" s="159"/>
      <c r="AM21" s="160"/>
      <c r="AN21" s="74"/>
      <c r="AO21" s="153">
        <f t="shared" si="5"/>
        <v>0</v>
      </c>
      <c r="AP21" s="154"/>
      <c r="AQ21" s="154"/>
      <c r="AR21" s="155"/>
      <c r="AS21" s="86"/>
      <c r="AT21" s="183">
        <f t="shared" si="1"/>
        <v>0</v>
      </c>
      <c r="AU21" s="184"/>
      <c r="AV21" s="184"/>
      <c r="AW21" s="185"/>
      <c r="AY21" s="178">
        <f t="shared" si="2"/>
        <v>0</v>
      </c>
      <c r="AZ21" s="148"/>
      <c r="BA21" s="148"/>
      <c r="BB21" s="179"/>
      <c r="BC21" s="79"/>
    </row>
    <row r="22" spans="1:65" s="54" customFormat="1" ht="25.5" customHeight="1" x14ac:dyDescent="0.3">
      <c r="B22" s="73" t="s">
        <v>11</v>
      </c>
      <c r="C22" s="243"/>
      <c r="D22" s="244"/>
      <c r="E22" s="244"/>
      <c r="F22" s="244"/>
      <c r="G22" s="244"/>
      <c r="H22" s="244"/>
      <c r="I22" s="244"/>
      <c r="J22" s="244"/>
      <c r="K22" s="244"/>
      <c r="L22" s="75"/>
      <c r="M22" s="85"/>
      <c r="N22" s="94"/>
      <c r="O22" s="199">
        <f t="shared" si="3"/>
        <v>0</v>
      </c>
      <c r="P22" s="200"/>
      <c r="Q22" s="201"/>
      <c r="R22" s="169">
        <f t="shared" si="4"/>
        <v>0</v>
      </c>
      <c r="S22" s="170"/>
      <c r="T22" s="171"/>
      <c r="U22" s="164"/>
      <c r="V22" s="165"/>
      <c r="W22" s="166"/>
      <c r="AG22" s="81"/>
      <c r="AH22" s="81"/>
      <c r="AI22" s="81"/>
      <c r="AJ22" s="81"/>
      <c r="AK22" s="159"/>
      <c r="AL22" s="159"/>
      <c r="AM22" s="160"/>
      <c r="AN22" s="88"/>
      <c r="AO22" s="153">
        <f t="shared" si="5"/>
        <v>0</v>
      </c>
      <c r="AP22" s="154"/>
      <c r="AQ22" s="154"/>
      <c r="AR22" s="155"/>
      <c r="AS22" s="86"/>
      <c r="AT22" s="183">
        <f t="shared" si="1"/>
        <v>0</v>
      </c>
      <c r="AU22" s="184"/>
      <c r="AV22" s="184"/>
      <c r="AW22" s="185"/>
      <c r="AY22" s="178">
        <f t="shared" si="2"/>
        <v>0</v>
      </c>
      <c r="AZ22" s="148"/>
      <c r="BA22" s="148"/>
      <c r="BB22" s="179"/>
      <c r="BC22" s="79"/>
    </row>
    <row r="23" spans="1:65" s="54" customFormat="1" ht="25.5" customHeight="1" x14ac:dyDescent="0.3">
      <c r="B23" s="73" t="s">
        <v>12</v>
      </c>
      <c r="C23" s="243"/>
      <c r="D23" s="244"/>
      <c r="E23" s="244"/>
      <c r="F23" s="244"/>
      <c r="G23" s="244"/>
      <c r="H23" s="244"/>
      <c r="I23" s="244"/>
      <c r="J23" s="244"/>
      <c r="K23" s="244"/>
      <c r="L23" s="75"/>
      <c r="M23" s="85"/>
      <c r="N23" s="94"/>
      <c r="O23" s="199">
        <f t="shared" si="3"/>
        <v>0</v>
      </c>
      <c r="P23" s="200"/>
      <c r="Q23" s="201"/>
      <c r="R23" s="169">
        <f t="shared" si="4"/>
        <v>0</v>
      </c>
      <c r="S23" s="170"/>
      <c r="T23" s="171"/>
      <c r="U23" s="164"/>
      <c r="V23" s="165"/>
      <c r="W23" s="166"/>
      <c r="AG23" s="81"/>
      <c r="AH23" s="81"/>
      <c r="AI23" s="81"/>
      <c r="AJ23" s="81"/>
      <c r="AK23" s="159"/>
      <c r="AL23" s="159"/>
      <c r="AM23" s="160"/>
      <c r="AN23" s="89"/>
      <c r="AO23" s="153">
        <f t="shared" si="5"/>
        <v>0</v>
      </c>
      <c r="AP23" s="154"/>
      <c r="AQ23" s="154"/>
      <c r="AR23" s="155"/>
      <c r="AS23" s="86"/>
      <c r="AT23" s="183">
        <f t="shared" si="1"/>
        <v>0</v>
      </c>
      <c r="AU23" s="184"/>
      <c r="AV23" s="184"/>
      <c r="AW23" s="185"/>
      <c r="AY23" s="178">
        <f t="shared" si="2"/>
        <v>0</v>
      </c>
      <c r="AZ23" s="148"/>
      <c r="BA23" s="148"/>
      <c r="BB23" s="179"/>
      <c r="BC23" s="79"/>
    </row>
    <row r="24" spans="1:65" s="4" customFormat="1" ht="18.95" customHeight="1" thickBot="1" x14ac:dyDescent="0.35">
      <c r="B24" s="25"/>
      <c r="C24" s="239" t="s">
        <v>26</v>
      </c>
      <c r="D24" s="239"/>
      <c r="E24" s="239"/>
      <c r="F24" s="239"/>
      <c r="G24" s="239"/>
      <c r="H24" s="239"/>
      <c r="I24" s="239"/>
      <c r="J24" s="239"/>
      <c r="K24" s="25"/>
      <c r="L24" s="25"/>
      <c r="M24" s="25"/>
      <c r="N24" s="25"/>
      <c r="O24" s="203">
        <f>SUM(O17:Q23)</f>
        <v>0</v>
      </c>
      <c r="P24" s="204"/>
      <c r="Q24" s="205"/>
      <c r="R24" s="203">
        <f>SUM(R17:T23)</f>
        <v>0</v>
      </c>
      <c r="S24" s="204"/>
      <c r="T24" s="205"/>
      <c r="U24" s="192">
        <f>SUM(U17:W23)</f>
        <v>0</v>
      </c>
      <c r="V24" s="193"/>
      <c r="W24" s="194"/>
      <c r="X24" s="50"/>
      <c r="Y24" s="50"/>
      <c r="Z24" s="50"/>
      <c r="AA24" s="50"/>
      <c r="AB24" s="50"/>
      <c r="AC24" s="50"/>
      <c r="AD24" s="50"/>
      <c r="AE24" s="50"/>
      <c r="AF24" s="50"/>
      <c r="AG24" s="50"/>
      <c r="AH24" s="50"/>
      <c r="AI24" s="50"/>
      <c r="AJ24" s="50"/>
      <c r="AK24" s="93"/>
      <c r="AL24" s="93"/>
      <c r="AM24" s="93"/>
      <c r="AN24" s="18"/>
      <c r="AO24" s="249">
        <f>SUM(AO17:AR23)</f>
        <v>0</v>
      </c>
      <c r="AP24" s="250"/>
      <c r="AQ24" s="250"/>
      <c r="AR24" s="251"/>
      <c r="AS24" s="37"/>
      <c r="AT24" s="249">
        <f>SUM(AT17:AW23)</f>
        <v>0</v>
      </c>
      <c r="AU24" s="250"/>
      <c r="AV24" s="250"/>
      <c r="AW24" s="251"/>
      <c r="AY24" s="180">
        <f>SUM(AY17:BB23)</f>
        <v>0</v>
      </c>
      <c r="AZ24" s="181"/>
      <c r="BA24" s="181"/>
      <c r="BB24" s="182"/>
      <c r="BC24" s="46"/>
    </row>
    <row r="25" spans="1:65" ht="4.7" customHeight="1" x14ac:dyDescent="0.3">
      <c r="B25" s="11"/>
      <c r="C25" s="13"/>
      <c r="F25" s="6"/>
      <c r="G25" s="6"/>
      <c r="H25" s="6"/>
      <c r="I25" s="6"/>
      <c r="J25" s="6"/>
      <c r="K25" s="6"/>
      <c r="L25" s="6"/>
      <c r="M25" s="6"/>
      <c r="N25" s="6"/>
      <c r="O25" s="6"/>
      <c r="P25" s="6"/>
      <c r="Q25" s="6"/>
      <c r="R25" s="6"/>
      <c r="S25" s="6"/>
      <c r="T25" s="6"/>
      <c r="U25" s="6"/>
      <c r="V25" s="6"/>
      <c r="W25" s="6"/>
      <c r="X25" s="6"/>
      <c r="Y25" s="6"/>
      <c r="Z25" s="6"/>
      <c r="AA25" s="6"/>
      <c r="AB25" s="3"/>
      <c r="AC25" s="3"/>
      <c r="AD25" s="3"/>
      <c r="AE25" s="29"/>
      <c r="AF25" s="29"/>
      <c r="AG25" s="29"/>
      <c r="AH25" s="29"/>
      <c r="AI25" s="29"/>
      <c r="AJ25" s="29"/>
      <c r="AK25" s="29"/>
      <c r="AL25" s="29"/>
      <c r="AM25" s="29"/>
      <c r="AN25" s="29"/>
      <c r="AO25" s="3"/>
      <c r="AP25" s="3"/>
      <c r="AQ25" s="3"/>
      <c r="AR25" s="3"/>
      <c r="AS25" s="29"/>
      <c r="AT25" s="29"/>
      <c r="AU25" s="29"/>
      <c r="AV25" s="29"/>
      <c r="AW25" s="29"/>
      <c r="AX25" s="29"/>
      <c r="AY25" s="29"/>
      <c r="AZ25" s="29"/>
      <c r="BA25" s="29"/>
      <c r="BB25" s="29"/>
      <c r="BC25" s="29"/>
      <c r="BD25" s="29"/>
      <c r="BE25" s="29"/>
      <c r="BF25" s="29"/>
      <c r="BG25" s="29"/>
      <c r="BH25" s="29"/>
      <c r="BI25" s="29"/>
      <c r="BJ25" s="29"/>
      <c r="BK25" s="29"/>
      <c r="BL25" s="29"/>
    </row>
    <row r="26" spans="1:65" s="54" customFormat="1" ht="12" customHeight="1" x14ac:dyDescent="0.3">
      <c r="A26" s="70"/>
      <c r="B26" s="130" t="s">
        <v>73</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row>
    <row r="27" spans="1:65" ht="4.7" customHeight="1" thickBot="1" x14ac:dyDescent="0.35">
      <c r="B27" s="11"/>
      <c r="C27" s="13"/>
      <c r="F27" s="6"/>
      <c r="G27" s="6"/>
      <c r="H27" s="6"/>
      <c r="I27" s="6"/>
      <c r="J27" s="6"/>
      <c r="K27" s="6"/>
      <c r="L27" s="6"/>
      <c r="M27" s="6"/>
      <c r="N27" s="6"/>
      <c r="O27" s="6"/>
      <c r="P27" s="6"/>
      <c r="Q27" s="6"/>
      <c r="R27" s="6"/>
      <c r="S27" s="6"/>
      <c r="T27" s="6"/>
      <c r="U27" s="6"/>
      <c r="V27" s="6"/>
      <c r="W27" s="6"/>
      <c r="X27" s="6"/>
      <c r="Y27" s="6"/>
      <c r="Z27" s="6"/>
      <c r="AA27" s="6"/>
      <c r="AB27" s="3"/>
      <c r="AC27" s="3"/>
      <c r="AD27" s="3"/>
      <c r="AE27" s="29"/>
      <c r="AF27" s="29"/>
      <c r="AG27" s="29"/>
      <c r="AH27" s="29"/>
      <c r="AI27" s="29"/>
      <c r="AJ27" s="29"/>
      <c r="AK27" s="29"/>
      <c r="AL27" s="29"/>
      <c r="AM27" s="29"/>
      <c r="AN27" s="29"/>
      <c r="AO27" s="3"/>
      <c r="AP27" s="3"/>
      <c r="AQ27" s="3"/>
      <c r="AR27" s="3"/>
      <c r="AS27" s="29"/>
      <c r="AT27" s="29"/>
      <c r="AU27" s="29"/>
      <c r="AV27" s="29"/>
      <c r="AW27" s="29"/>
      <c r="AX27" s="29"/>
      <c r="AY27" s="29"/>
      <c r="AZ27" s="29"/>
      <c r="BA27" s="29"/>
      <c r="BB27" s="29"/>
      <c r="BC27" s="29"/>
      <c r="BD27" s="29"/>
      <c r="BE27" s="29"/>
      <c r="BF27" s="29"/>
      <c r="BG27" s="29"/>
      <c r="BH27" s="29"/>
      <c r="BI27" s="29"/>
      <c r="BJ27" s="29"/>
      <c r="BK27" s="29"/>
      <c r="BL27" s="29"/>
    </row>
    <row r="28" spans="1:65" ht="42.75" customHeight="1" x14ac:dyDescent="0.3">
      <c r="B28" s="44" t="s">
        <v>39</v>
      </c>
      <c r="C28" s="6"/>
      <c r="D28" s="6"/>
      <c r="E28" s="6"/>
      <c r="F28" s="6"/>
      <c r="G28" s="6"/>
      <c r="H28" s="14"/>
      <c r="I28" s="6"/>
      <c r="J28" s="6"/>
      <c r="K28" s="6"/>
      <c r="L28" s="6"/>
      <c r="M28" s="6"/>
      <c r="N28" s="32" t="s">
        <v>48</v>
      </c>
      <c r="O28" s="218" t="s">
        <v>33</v>
      </c>
      <c r="P28" s="219"/>
      <c r="Q28" s="220"/>
      <c r="R28" s="189" t="s">
        <v>29</v>
      </c>
      <c r="S28" s="190"/>
      <c r="T28" s="191"/>
      <c r="U28" s="195" t="s">
        <v>32</v>
      </c>
      <c r="V28" s="196"/>
      <c r="W28" s="197"/>
      <c r="X28" s="38"/>
      <c r="Y28" s="38"/>
      <c r="Z28" s="38"/>
      <c r="AA28" s="39"/>
      <c r="AB28" s="39"/>
      <c r="AC28" s="39"/>
      <c r="AD28" s="42"/>
      <c r="AE28" s="42"/>
      <c r="AF28" s="42"/>
      <c r="AG28" s="42"/>
      <c r="AH28" s="52"/>
      <c r="AI28" s="52"/>
      <c r="AJ28" s="52"/>
      <c r="AK28" s="161" t="s">
        <v>77</v>
      </c>
      <c r="AL28" s="162"/>
      <c r="AM28" s="163"/>
      <c r="AN28" s="31"/>
      <c r="AO28" s="175" t="s">
        <v>46</v>
      </c>
      <c r="AP28" s="176"/>
      <c r="AQ28" s="176"/>
      <c r="AR28" s="177"/>
      <c r="AS28" s="51"/>
      <c r="AT28" s="227" t="s">
        <v>28</v>
      </c>
      <c r="AU28" s="228"/>
      <c r="AV28" s="228"/>
      <c r="AW28" s="229"/>
      <c r="AY28" s="131" t="s">
        <v>56</v>
      </c>
      <c r="AZ28" s="132"/>
      <c r="BA28" s="132"/>
      <c r="BB28" s="248"/>
      <c r="BC28" s="47"/>
    </row>
    <row r="29" spans="1:65" s="54" customFormat="1" ht="23.25" customHeight="1" x14ac:dyDescent="0.3">
      <c r="B29" s="73" t="s">
        <v>13</v>
      </c>
      <c r="C29" s="223" t="s">
        <v>19</v>
      </c>
      <c r="D29" s="223"/>
      <c r="E29" s="223"/>
      <c r="F29" s="223"/>
      <c r="G29" s="223"/>
      <c r="H29" s="223"/>
      <c r="I29" s="223"/>
      <c r="J29" s="223"/>
      <c r="K29" s="56"/>
      <c r="L29" s="56"/>
      <c r="M29" s="56"/>
      <c r="N29" s="94"/>
      <c r="O29" s="199">
        <f>U29-R29</f>
        <v>0</v>
      </c>
      <c r="P29" s="200"/>
      <c r="Q29" s="201"/>
      <c r="R29" s="169">
        <f>IF(N29&lt;&gt;"NZD",0,U29*3/23)</f>
        <v>0</v>
      </c>
      <c r="S29" s="170"/>
      <c r="T29" s="171"/>
      <c r="U29" s="164"/>
      <c r="V29" s="165"/>
      <c r="W29" s="166"/>
      <c r="X29" s="198"/>
      <c r="Y29" s="198"/>
      <c r="Z29" s="198"/>
      <c r="AA29" s="81"/>
      <c r="AB29" s="81"/>
      <c r="AC29" s="81"/>
      <c r="AD29" s="81"/>
      <c r="AE29" s="81"/>
      <c r="AF29" s="81"/>
      <c r="AG29" s="81"/>
      <c r="AH29" s="81"/>
      <c r="AI29" s="81"/>
      <c r="AJ29" s="81"/>
      <c r="AK29" s="159"/>
      <c r="AL29" s="159"/>
      <c r="AM29" s="160"/>
      <c r="AN29" s="82"/>
      <c r="AO29" s="153">
        <f>IF(AND(N29="NZD",O29&gt;AK29),AK29*15%,R29)</f>
        <v>0</v>
      </c>
      <c r="AP29" s="154"/>
      <c r="AQ29" s="154"/>
      <c r="AR29" s="155"/>
      <c r="AS29" s="76"/>
      <c r="AT29" s="183">
        <f>IF(AK29&lt;O29,AK29,O29)</f>
        <v>0</v>
      </c>
      <c r="AU29" s="184"/>
      <c r="AV29" s="184"/>
      <c r="AW29" s="185"/>
      <c r="AY29" s="178">
        <f>IF(AK29&lt;O29,AT29+AO29,U29)</f>
        <v>0</v>
      </c>
      <c r="AZ29" s="148"/>
      <c r="BA29" s="148"/>
      <c r="BB29" s="179"/>
      <c r="BC29" s="79"/>
    </row>
    <row r="30" spans="1:65" s="54" customFormat="1" ht="23.25" customHeight="1" x14ac:dyDescent="0.3">
      <c r="B30" s="73" t="s">
        <v>14</v>
      </c>
      <c r="C30" s="223" t="s">
        <v>20</v>
      </c>
      <c r="D30" s="223"/>
      <c r="E30" s="223"/>
      <c r="F30" s="223"/>
      <c r="G30" s="223"/>
      <c r="H30" s="223"/>
      <c r="I30" s="223"/>
      <c r="J30" s="223"/>
      <c r="K30" s="56"/>
      <c r="L30" s="56"/>
      <c r="M30" s="56"/>
      <c r="N30" s="94"/>
      <c r="O30" s="199">
        <f t="shared" ref="O30:O33" si="6">U30-R30</f>
        <v>0</v>
      </c>
      <c r="P30" s="200"/>
      <c r="Q30" s="201"/>
      <c r="R30" s="169">
        <f t="shared" ref="R30:R33" si="7">IF(N30&lt;&gt;"NZD",0,U30*3/23)</f>
        <v>0</v>
      </c>
      <c r="S30" s="170"/>
      <c r="T30" s="171"/>
      <c r="U30" s="164"/>
      <c r="V30" s="165"/>
      <c r="W30" s="166"/>
      <c r="X30" s="198"/>
      <c r="Y30" s="198"/>
      <c r="Z30" s="198"/>
      <c r="AA30" s="81"/>
      <c r="AB30" s="81"/>
      <c r="AC30" s="81"/>
      <c r="AD30" s="81"/>
      <c r="AE30" s="81"/>
      <c r="AF30" s="81"/>
      <c r="AG30" s="81"/>
      <c r="AH30" s="81"/>
      <c r="AI30" s="81"/>
      <c r="AJ30" s="81"/>
      <c r="AK30" s="159"/>
      <c r="AL30" s="159"/>
      <c r="AM30" s="160"/>
      <c r="AN30" s="82"/>
      <c r="AO30" s="153">
        <f t="shared" ref="AO30:AO33" si="8">IF(AND(N30="NZD",O30&gt;AK30),AK30*15%,R30)</f>
        <v>0</v>
      </c>
      <c r="AP30" s="154"/>
      <c r="AQ30" s="154"/>
      <c r="AR30" s="155"/>
      <c r="AS30" s="76"/>
      <c r="AT30" s="183">
        <f t="shared" ref="AT30:AT33" si="9">IF(AK30&lt;O30,AK30,O30)</f>
        <v>0</v>
      </c>
      <c r="AU30" s="184"/>
      <c r="AV30" s="184"/>
      <c r="AW30" s="185"/>
      <c r="AY30" s="178">
        <f t="shared" ref="AY30:AY33" si="10">IF(AK30&lt;O30,AT30+AO30,U30)</f>
        <v>0</v>
      </c>
      <c r="AZ30" s="148"/>
      <c r="BA30" s="148"/>
      <c r="BB30" s="179"/>
      <c r="BC30" s="79"/>
    </row>
    <row r="31" spans="1:65" s="54" customFormat="1" ht="23.25" customHeight="1" x14ac:dyDescent="0.3">
      <c r="B31" s="73" t="s">
        <v>15</v>
      </c>
      <c r="C31" s="245" t="s">
        <v>36</v>
      </c>
      <c r="D31" s="246"/>
      <c r="E31" s="246"/>
      <c r="F31" s="246"/>
      <c r="G31" s="246"/>
      <c r="H31" s="246"/>
      <c r="I31" s="246"/>
      <c r="J31" s="246"/>
      <c r="K31" s="247"/>
      <c r="L31" s="83"/>
      <c r="M31" s="56"/>
      <c r="N31" s="94"/>
      <c r="O31" s="199">
        <f t="shared" si="6"/>
        <v>0</v>
      </c>
      <c r="P31" s="200"/>
      <c r="Q31" s="201"/>
      <c r="R31" s="169">
        <f t="shared" si="7"/>
        <v>0</v>
      </c>
      <c r="S31" s="170"/>
      <c r="T31" s="171"/>
      <c r="U31" s="164"/>
      <c r="V31" s="165"/>
      <c r="W31" s="166"/>
      <c r="X31" s="198"/>
      <c r="Y31" s="198"/>
      <c r="Z31" s="198"/>
      <c r="AA31" s="81"/>
      <c r="AB31" s="81"/>
      <c r="AC31" s="81"/>
      <c r="AD31" s="81"/>
      <c r="AE31" s="81"/>
      <c r="AF31" s="81"/>
      <c r="AG31" s="81"/>
      <c r="AH31" s="81"/>
      <c r="AI31" s="81"/>
      <c r="AJ31" s="81"/>
      <c r="AK31" s="159"/>
      <c r="AL31" s="159"/>
      <c r="AM31" s="160"/>
      <c r="AN31" s="82"/>
      <c r="AO31" s="153">
        <f t="shared" si="8"/>
        <v>0</v>
      </c>
      <c r="AP31" s="154"/>
      <c r="AQ31" s="154"/>
      <c r="AR31" s="155"/>
      <c r="AS31" s="76"/>
      <c r="AT31" s="183">
        <f t="shared" si="9"/>
        <v>0</v>
      </c>
      <c r="AU31" s="184"/>
      <c r="AV31" s="184"/>
      <c r="AW31" s="185"/>
      <c r="AY31" s="178">
        <f t="shared" si="10"/>
        <v>0</v>
      </c>
      <c r="AZ31" s="148"/>
      <c r="BA31" s="148"/>
      <c r="BB31" s="179"/>
      <c r="BC31" s="79"/>
    </row>
    <row r="32" spans="1:65" s="54" customFormat="1" ht="23.25" customHeight="1" x14ac:dyDescent="0.3">
      <c r="B32" s="73" t="s">
        <v>16</v>
      </c>
      <c r="C32" s="243"/>
      <c r="D32" s="244"/>
      <c r="E32" s="244"/>
      <c r="F32" s="244"/>
      <c r="G32" s="244"/>
      <c r="H32" s="244"/>
      <c r="I32" s="244"/>
      <c r="J32" s="244"/>
      <c r="K32" s="244"/>
      <c r="L32" s="75"/>
      <c r="M32" s="56"/>
      <c r="N32" s="94"/>
      <c r="O32" s="199">
        <f t="shared" si="6"/>
        <v>0</v>
      </c>
      <c r="P32" s="200"/>
      <c r="Q32" s="201"/>
      <c r="R32" s="169">
        <f t="shared" si="7"/>
        <v>0</v>
      </c>
      <c r="S32" s="170"/>
      <c r="T32" s="171"/>
      <c r="U32" s="164"/>
      <c r="V32" s="165"/>
      <c r="W32" s="166"/>
      <c r="X32" s="198"/>
      <c r="Y32" s="198"/>
      <c r="Z32" s="198"/>
      <c r="AA32" s="81"/>
      <c r="AB32" s="81"/>
      <c r="AC32" s="81"/>
      <c r="AD32" s="81"/>
      <c r="AE32" s="81"/>
      <c r="AF32" s="81"/>
      <c r="AG32" s="81"/>
      <c r="AH32" s="81"/>
      <c r="AI32" s="81"/>
      <c r="AJ32" s="81"/>
      <c r="AK32" s="159"/>
      <c r="AL32" s="159"/>
      <c r="AM32" s="160"/>
      <c r="AN32" s="82"/>
      <c r="AO32" s="153">
        <f t="shared" si="8"/>
        <v>0</v>
      </c>
      <c r="AP32" s="154"/>
      <c r="AQ32" s="154"/>
      <c r="AR32" s="155"/>
      <c r="AS32" s="76"/>
      <c r="AT32" s="183">
        <f t="shared" si="9"/>
        <v>0</v>
      </c>
      <c r="AU32" s="184"/>
      <c r="AV32" s="184"/>
      <c r="AW32" s="185"/>
      <c r="AY32" s="178">
        <f t="shared" si="10"/>
        <v>0</v>
      </c>
      <c r="AZ32" s="148"/>
      <c r="BA32" s="148"/>
      <c r="BB32" s="179"/>
      <c r="BC32" s="79"/>
    </row>
    <row r="33" spans="1:66" s="54" customFormat="1" ht="23.25" customHeight="1" x14ac:dyDescent="0.3">
      <c r="B33" s="73" t="s">
        <v>17</v>
      </c>
      <c r="C33" s="243"/>
      <c r="D33" s="244"/>
      <c r="E33" s="244"/>
      <c r="F33" s="244"/>
      <c r="G33" s="244"/>
      <c r="H33" s="244"/>
      <c r="I33" s="244"/>
      <c r="J33" s="244"/>
      <c r="K33" s="244"/>
      <c r="L33" s="75"/>
      <c r="M33" s="56"/>
      <c r="N33" s="94"/>
      <c r="O33" s="199">
        <f t="shared" si="6"/>
        <v>0</v>
      </c>
      <c r="P33" s="200"/>
      <c r="Q33" s="201"/>
      <c r="R33" s="169">
        <f t="shared" si="7"/>
        <v>0</v>
      </c>
      <c r="S33" s="170"/>
      <c r="T33" s="171"/>
      <c r="U33" s="164"/>
      <c r="V33" s="165"/>
      <c r="W33" s="166"/>
      <c r="X33" s="198"/>
      <c r="Y33" s="198"/>
      <c r="Z33" s="198"/>
      <c r="AA33" s="81"/>
      <c r="AB33" s="81"/>
      <c r="AC33" s="81"/>
      <c r="AD33" s="81"/>
      <c r="AE33" s="81"/>
      <c r="AF33" s="81"/>
      <c r="AG33" s="81"/>
      <c r="AH33" s="81"/>
      <c r="AI33" s="81"/>
      <c r="AJ33" s="81"/>
      <c r="AK33" s="159"/>
      <c r="AL33" s="159"/>
      <c r="AM33" s="160"/>
      <c r="AN33" s="82"/>
      <c r="AO33" s="153">
        <f t="shared" si="8"/>
        <v>0</v>
      </c>
      <c r="AP33" s="154"/>
      <c r="AQ33" s="154"/>
      <c r="AR33" s="155"/>
      <c r="AS33" s="76"/>
      <c r="AT33" s="183">
        <f t="shared" si="9"/>
        <v>0</v>
      </c>
      <c r="AU33" s="184"/>
      <c r="AV33" s="184"/>
      <c r="AW33" s="185"/>
      <c r="AY33" s="178">
        <f t="shared" si="10"/>
        <v>0</v>
      </c>
      <c r="AZ33" s="148"/>
      <c r="BA33" s="148"/>
      <c r="BB33" s="179"/>
      <c r="BC33" s="79"/>
    </row>
    <row r="34" spans="1:66" s="44" customFormat="1" ht="19.5" customHeight="1" thickBot="1" x14ac:dyDescent="0.35">
      <c r="B34" s="30"/>
      <c r="C34" s="239" t="s">
        <v>26</v>
      </c>
      <c r="D34" s="239"/>
      <c r="E34" s="239"/>
      <c r="F34" s="239"/>
      <c r="G34" s="239"/>
      <c r="H34" s="239"/>
      <c r="I34" s="239"/>
      <c r="J34" s="239"/>
      <c r="K34" s="30"/>
      <c r="L34" s="30"/>
      <c r="M34" s="30"/>
      <c r="N34" s="30"/>
      <c r="O34" s="236">
        <f>SUM(O29:Q33)</f>
        <v>0</v>
      </c>
      <c r="P34" s="237"/>
      <c r="Q34" s="238"/>
      <c r="R34" s="236">
        <f>SUM(R29:T33)</f>
        <v>0</v>
      </c>
      <c r="S34" s="237"/>
      <c r="T34" s="238"/>
      <c r="U34" s="233">
        <f>SUM(U29:W33)</f>
        <v>0</v>
      </c>
      <c r="V34" s="234"/>
      <c r="W34" s="235"/>
      <c r="X34" s="84"/>
      <c r="Y34" s="84"/>
      <c r="Z34" s="84"/>
      <c r="AA34" s="84"/>
      <c r="AB34" s="84"/>
      <c r="AC34" s="84"/>
      <c r="AD34" s="84"/>
      <c r="AE34" s="84"/>
      <c r="AF34" s="84"/>
      <c r="AG34" s="84"/>
      <c r="AH34" s="84"/>
      <c r="AI34" s="84"/>
      <c r="AJ34" s="84"/>
      <c r="AK34" s="93"/>
      <c r="AL34" s="93"/>
      <c r="AM34" s="93"/>
      <c r="AN34" s="78"/>
      <c r="AO34" s="149">
        <f>SUM(AO29:AR33)</f>
        <v>0</v>
      </c>
      <c r="AP34" s="149"/>
      <c r="AQ34" s="149"/>
      <c r="AR34" s="151"/>
      <c r="AS34" s="80"/>
      <c r="AT34" s="149">
        <f>SUM(AT29:AW33)</f>
        <v>0</v>
      </c>
      <c r="AU34" s="149"/>
      <c r="AV34" s="149"/>
      <c r="AW34" s="151"/>
      <c r="AY34" s="186">
        <f>SUM(AY29:BB33)</f>
        <v>0</v>
      </c>
      <c r="AZ34" s="187"/>
      <c r="BA34" s="187"/>
      <c r="BB34" s="188"/>
      <c r="BC34" s="79"/>
    </row>
    <row r="35" spans="1:66" ht="4.7" customHeight="1" x14ac:dyDescent="0.3">
      <c r="B35" s="11"/>
      <c r="C35" s="13"/>
      <c r="F35" s="6"/>
      <c r="G35" s="6"/>
      <c r="H35" s="6"/>
      <c r="I35" s="6"/>
      <c r="J35" s="6"/>
      <c r="K35" s="6"/>
      <c r="L35" s="6"/>
      <c r="M35" s="6"/>
      <c r="N35" s="6"/>
      <c r="O35" s="6"/>
      <c r="P35" s="6"/>
      <c r="Q35" s="6"/>
      <c r="R35" s="6"/>
      <c r="S35" s="6"/>
      <c r="T35" s="6"/>
      <c r="U35" s="6"/>
      <c r="V35" s="6"/>
      <c r="W35" s="6"/>
      <c r="X35" s="6"/>
      <c r="Y35" s="6"/>
      <c r="Z35" s="6"/>
      <c r="AA35" s="6"/>
      <c r="AB35" s="3"/>
      <c r="AC35" s="3"/>
      <c r="AD35" s="3"/>
      <c r="AE35" s="29"/>
      <c r="AF35" s="29"/>
      <c r="AG35" s="29"/>
      <c r="AH35" s="29"/>
      <c r="AI35" s="29"/>
      <c r="AJ35" s="29"/>
      <c r="AK35" s="29"/>
      <c r="AL35" s="29"/>
      <c r="AM35" s="29"/>
      <c r="AN35" s="29"/>
      <c r="AO35" s="3"/>
      <c r="AP35" s="3"/>
      <c r="AQ35" s="3"/>
      <c r="AR35" s="3"/>
      <c r="AS35" s="29"/>
      <c r="AT35" s="29"/>
      <c r="AU35" s="29"/>
      <c r="AV35" s="29"/>
      <c r="AW35" s="29"/>
      <c r="AX35" s="29"/>
      <c r="AY35" s="29"/>
      <c r="AZ35" s="29"/>
      <c r="BA35" s="29"/>
      <c r="BB35" s="29"/>
      <c r="BC35" s="29"/>
      <c r="BD35" s="29"/>
      <c r="BE35" s="29"/>
      <c r="BF35" s="29"/>
      <c r="BG35" s="29"/>
      <c r="BH35" s="29"/>
      <c r="BI35" s="29"/>
      <c r="BJ35" s="29"/>
      <c r="BK35" s="29"/>
      <c r="BL35" s="29"/>
    </row>
    <row r="36" spans="1:66" s="54" customFormat="1" ht="11.25" customHeight="1" x14ac:dyDescent="0.3">
      <c r="A36" s="70"/>
      <c r="B36" s="130" t="s">
        <v>74</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row>
    <row r="37" spans="1:66" ht="4.7" customHeight="1" thickBot="1" x14ac:dyDescent="0.35">
      <c r="B37" s="11"/>
      <c r="C37" s="13"/>
      <c r="F37" s="6"/>
      <c r="G37" s="6"/>
      <c r="H37" s="6"/>
      <c r="I37" s="6"/>
      <c r="J37" s="6"/>
      <c r="K37" s="6"/>
      <c r="L37" s="6"/>
      <c r="M37" s="6"/>
      <c r="N37" s="6"/>
      <c r="O37" s="6"/>
      <c r="P37" s="6"/>
      <c r="Q37" s="6"/>
      <c r="R37" s="6"/>
      <c r="S37" s="6"/>
      <c r="T37" s="6"/>
      <c r="U37" s="6"/>
      <c r="V37" s="6"/>
      <c r="W37" s="6"/>
      <c r="X37" s="6"/>
      <c r="Y37" s="6"/>
      <c r="Z37" s="6"/>
      <c r="AA37" s="6"/>
      <c r="AB37" s="6"/>
      <c r="AC37" s="3"/>
      <c r="AD37" s="3"/>
      <c r="AE37" s="29"/>
      <c r="AF37" s="29"/>
      <c r="AG37" s="29"/>
      <c r="AH37" s="29"/>
      <c r="AI37" s="29"/>
      <c r="AJ37" s="29"/>
      <c r="AK37" s="29"/>
      <c r="AL37" s="29"/>
      <c r="AM37" s="29"/>
      <c r="AN37" s="29"/>
      <c r="AO37" s="3"/>
      <c r="AP37" s="3"/>
      <c r="AQ37" s="3"/>
      <c r="AR37" s="3"/>
      <c r="AS37" s="29"/>
      <c r="AT37" s="29"/>
      <c r="AU37" s="29"/>
      <c r="AV37" s="29"/>
      <c r="AW37" s="29"/>
      <c r="AX37" s="29"/>
      <c r="AY37" s="29"/>
      <c r="AZ37" s="29"/>
      <c r="BA37" s="29"/>
      <c r="BB37" s="29"/>
      <c r="BC37" s="29"/>
      <c r="BD37" s="29"/>
      <c r="BE37" s="29"/>
      <c r="BF37" s="29"/>
      <c r="BG37" s="29"/>
      <c r="BH37" s="29"/>
      <c r="BI37" s="29"/>
      <c r="BJ37" s="29"/>
      <c r="BK37" s="29"/>
      <c r="BL37" s="29"/>
    </row>
    <row r="38" spans="1:66" ht="51.75" customHeight="1" x14ac:dyDescent="0.3">
      <c r="B38" s="44" t="s">
        <v>50</v>
      </c>
      <c r="C38" s="6"/>
      <c r="D38" s="6"/>
      <c r="E38" s="6"/>
      <c r="F38" s="6"/>
      <c r="G38" s="6"/>
      <c r="H38" s="14"/>
      <c r="I38" s="6"/>
      <c r="J38" s="6"/>
      <c r="K38" s="6"/>
      <c r="L38" s="72"/>
      <c r="M38" s="90" t="s">
        <v>86</v>
      </c>
      <c r="N38" s="32" t="s">
        <v>48</v>
      </c>
      <c r="O38" s="202" t="s">
        <v>71</v>
      </c>
      <c r="P38" s="211"/>
      <c r="Q38" s="212"/>
      <c r="R38" s="202" t="s">
        <v>29</v>
      </c>
      <c r="S38" s="190"/>
      <c r="T38" s="191"/>
      <c r="U38" s="189" t="s">
        <v>32</v>
      </c>
      <c r="V38" s="190"/>
      <c r="W38" s="191"/>
      <c r="X38" s="202" t="s">
        <v>54</v>
      </c>
      <c r="Y38" s="209"/>
      <c r="Z38" s="210"/>
      <c r="AA38" s="202" t="s">
        <v>53</v>
      </c>
      <c r="AB38" s="211"/>
      <c r="AC38" s="212"/>
      <c r="AD38" s="41" t="s">
        <v>84</v>
      </c>
      <c r="AE38" s="202" t="s">
        <v>80</v>
      </c>
      <c r="AF38" s="211"/>
      <c r="AG38" s="212"/>
      <c r="AH38" s="172" t="s">
        <v>85</v>
      </c>
      <c r="AI38" s="173"/>
      <c r="AJ38" s="174"/>
      <c r="AK38" s="161" t="s">
        <v>77</v>
      </c>
      <c r="AL38" s="162"/>
      <c r="AM38" s="163"/>
      <c r="AN38" s="33"/>
      <c r="AO38" s="175" t="s">
        <v>82</v>
      </c>
      <c r="AP38" s="176"/>
      <c r="AQ38" s="176"/>
      <c r="AR38" s="177"/>
      <c r="AS38" s="175" t="s">
        <v>55</v>
      </c>
      <c r="AT38" s="176"/>
      <c r="AU38" s="176"/>
      <c r="AV38" s="177"/>
      <c r="AW38" s="175" t="s">
        <v>81</v>
      </c>
      <c r="AX38" s="176"/>
      <c r="AY38" s="176"/>
      <c r="AZ38" s="177"/>
      <c r="BA38" s="175" t="s">
        <v>28</v>
      </c>
      <c r="BB38" s="176"/>
      <c r="BC38" s="176"/>
      <c r="BD38" s="177"/>
      <c r="BE38" s="45"/>
      <c r="BF38" s="252" t="s">
        <v>83</v>
      </c>
      <c r="BG38" s="253"/>
      <c r="BH38" s="254"/>
      <c r="BI38" s="51"/>
      <c r="BJ38" s="131" t="s">
        <v>56</v>
      </c>
      <c r="BK38" s="132"/>
      <c r="BL38" s="133"/>
      <c r="BN38" s="48"/>
    </row>
    <row r="39" spans="1:66" s="54" customFormat="1" ht="23.25" customHeight="1" x14ac:dyDescent="0.3">
      <c r="B39" s="73" t="s">
        <v>18</v>
      </c>
      <c r="C39" s="222" t="s">
        <v>51</v>
      </c>
      <c r="D39" s="223"/>
      <c r="E39" s="223"/>
      <c r="F39" s="223"/>
      <c r="G39" s="223"/>
      <c r="H39" s="223"/>
      <c r="I39" s="223"/>
      <c r="J39" s="223"/>
      <c r="K39" s="56"/>
      <c r="L39" s="56"/>
      <c r="M39" s="99"/>
      <c r="N39" s="91" t="s">
        <v>45</v>
      </c>
      <c r="O39" s="199">
        <f>U39-R39</f>
        <v>0</v>
      </c>
      <c r="P39" s="200"/>
      <c r="Q39" s="201"/>
      <c r="R39" s="169">
        <f t="shared" ref="R39:R40" si="11">U39*3/23</f>
        <v>0</v>
      </c>
      <c r="S39" s="170"/>
      <c r="T39" s="171"/>
      <c r="U39" s="164"/>
      <c r="V39" s="165"/>
      <c r="W39" s="166"/>
      <c r="X39" s="199">
        <f>((U39/0.61)-U39)</f>
        <v>0</v>
      </c>
      <c r="Y39" s="200"/>
      <c r="Z39" s="201"/>
      <c r="AA39" s="199">
        <f>U39/0.61</f>
        <v>0</v>
      </c>
      <c r="AB39" s="200"/>
      <c r="AC39" s="201"/>
      <c r="AD39" s="98"/>
      <c r="AE39" s="199">
        <f>IF(AD39&lt;&gt;"No Kiwisaver",AA39*AD39,0)</f>
        <v>0</v>
      </c>
      <c r="AF39" s="200"/>
      <c r="AG39" s="201"/>
      <c r="AH39" s="145"/>
      <c r="AI39" s="146"/>
      <c r="AJ39" s="147"/>
      <c r="AK39" s="159"/>
      <c r="AL39" s="159"/>
      <c r="AM39" s="160"/>
      <c r="AN39" s="74"/>
      <c r="AO39" s="148">
        <f t="shared" ref="AO39" si="12">IF(N39="NZD",(BA39-AW39-AS39)*3/23,0)</f>
        <v>0</v>
      </c>
      <c r="AP39" s="148"/>
      <c r="AQ39" s="148"/>
      <c r="AR39" s="150"/>
      <c r="AS39" s="148">
        <f>(BA39-AW39)*39/100</f>
        <v>0</v>
      </c>
      <c r="AT39" s="148"/>
      <c r="AU39" s="148"/>
      <c r="AV39" s="152"/>
      <c r="AW39" s="148">
        <f t="shared" ref="AW39" si="13">IF(AD39&lt;&gt;"No Kiwisaver",BA39*(AD39*100)/(AD39*100+100),0)</f>
        <v>0</v>
      </c>
      <c r="AX39" s="148"/>
      <c r="AY39" s="148"/>
      <c r="AZ39" s="152"/>
      <c r="BA39" s="148">
        <f t="shared" ref="BA39" si="14">IF(U39+X39+AE39&gt;AK39,AK39,U39+X39+AE39)</f>
        <v>0</v>
      </c>
      <c r="BB39" s="148"/>
      <c r="BC39" s="148"/>
      <c r="BD39" s="150"/>
      <c r="BE39" s="75"/>
      <c r="BF39" s="148">
        <f t="shared" ref="BF39" si="15">IF(AD39&lt;&gt;"No Kiwisaver",(BA39-AW39)*AH39,0)</f>
        <v>0</v>
      </c>
      <c r="BG39" s="148"/>
      <c r="BH39" s="148"/>
      <c r="BI39" s="76"/>
      <c r="BJ39" s="134">
        <f>BA39-AS39-AW39-BF39</f>
        <v>0</v>
      </c>
      <c r="BK39" s="135"/>
      <c r="BL39" s="136"/>
      <c r="BN39" s="65"/>
    </row>
    <row r="40" spans="1:66" s="54" customFormat="1" ht="23.25" customHeight="1" x14ac:dyDescent="0.3">
      <c r="B40" s="73" t="s">
        <v>21</v>
      </c>
      <c r="C40" s="222" t="s">
        <v>40</v>
      </c>
      <c r="D40" s="223"/>
      <c r="E40" s="223"/>
      <c r="F40" s="223"/>
      <c r="G40" s="223"/>
      <c r="H40" s="223"/>
      <c r="I40" s="223"/>
      <c r="J40" s="223"/>
      <c r="K40" s="56"/>
      <c r="L40" s="56"/>
      <c r="M40" s="99"/>
      <c r="N40" s="91" t="s">
        <v>45</v>
      </c>
      <c r="O40" s="199">
        <f t="shared" ref="O40:O44" si="16">U40-R40</f>
        <v>0</v>
      </c>
      <c r="P40" s="200"/>
      <c r="Q40" s="201"/>
      <c r="R40" s="169">
        <f t="shared" si="11"/>
        <v>0</v>
      </c>
      <c r="S40" s="170"/>
      <c r="T40" s="171"/>
      <c r="U40" s="164"/>
      <c r="V40" s="165"/>
      <c r="W40" s="166"/>
      <c r="X40" s="199">
        <f t="shared" ref="X40:X44" si="17">((U40/0.61)-U40)</f>
        <v>0</v>
      </c>
      <c r="Y40" s="200"/>
      <c r="Z40" s="201"/>
      <c r="AA40" s="199">
        <f t="shared" ref="AA40:AA44" si="18">U40/0.61</f>
        <v>0</v>
      </c>
      <c r="AB40" s="200"/>
      <c r="AC40" s="201"/>
      <c r="AD40" s="98"/>
      <c r="AE40" s="199">
        <f>IF(AD40&lt;&gt;"No Kiwisaver",AA40*AD40,0)</f>
        <v>0</v>
      </c>
      <c r="AF40" s="200"/>
      <c r="AG40" s="201"/>
      <c r="AH40" s="145"/>
      <c r="AI40" s="146"/>
      <c r="AJ40" s="147"/>
      <c r="AK40" s="159"/>
      <c r="AL40" s="159"/>
      <c r="AM40" s="160"/>
      <c r="AN40" s="74"/>
      <c r="AO40" s="148">
        <f t="shared" ref="AO40:AO44" si="19">IF(N40="NZD",(BA40-AW40-AS40)*3/23,0)</f>
        <v>0</v>
      </c>
      <c r="AP40" s="148"/>
      <c r="AQ40" s="148"/>
      <c r="AR40" s="150"/>
      <c r="AS40" s="148">
        <f t="shared" ref="AS40:AS44" si="20">(BA40-AW40)*39/100</f>
        <v>0</v>
      </c>
      <c r="AT40" s="148"/>
      <c r="AU40" s="148"/>
      <c r="AV40" s="152"/>
      <c r="AW40" s="148">
        <f t="shared" ref="AW40:AW44" si="21">IF(AD40&lt;&gt;"No Kiwisaver",BA40*(AD40*100)/(AD40*100+100),0)</f>
        <v>0</v>
      </c>
      <c r="AX40" s="148"/>
      <c r="AY40" s="148"/>
      <c r="AZ40" s="152"/>
      <c r="BA40" s="148">
        <f t="shared" ref="BA40:BA44" si="22">IF(U40+X40+AE40&gt;AK40,AK40,U40+X40+AE40)</f>
        <v>0</v>
      </c>
      <c r="BB40" s="148"/>
      <c r="BC40" s="148"/>
      <c r="BD40" s="150"/>
      <c r="BE40" s="75"/>
      <c r="BF40" s="148">
        <f t="shared" ref="BF40:BF44" si="23">IF(AD40&lt;&gt;"No Kiwisaver",(BA40-AW40)*AH40,0)</f>
        <v>0</v>
      </c>
      <c r="BG40" s="148"/>
      <c r="BH40" s="148"/>
      <c r="BI40" s="76"/>
      <c r="BJ40" s="134">
        <f t="shared" ref="BJ40:BJ44" si="24">BA40-AS40-AW40-BF40</f>
        <v>0</v>
      </c>
      <c r="BK40" s="135"/>
      <c r="BL40" s="136"/>
      <c r="BN40" s="65"/>
    </row>
    <row r="41" spans="1:66" s="54" customFormat="1" ht="23.25" customHeight="1" x14ac:dyDescent="0.3">
      <c r="B41" s="73" t="s">
        <v>22</v>
      </c>
      <c r="C41" s="223" t="s">
        <v>27</v>
      </c>
      <c r="D41" s="223"/>
      <c r="E41" s="223"/>
      <c r="F41" s="223"/>
      <c r="G41" s="223"/>
      <c r="H41" s="223"/>
      <c r="I41" s="223"/>
      <c r="J41" s="223"/>
      <c r="K41" s="56"/>
      <c r="L41" s="56"/>
      <c r="M41" s="99"/>
      <c r="N41" s="91" t="s">
        <v>45</v>
      </c>
      <c r="O41" s="199">
        <f t="shared" si="16"/>
        <v>0</v>
      </c>
      <c r="P41" s="200"/>
      <c r="Q41" s="201"/>
      <c r="R41" s="169">
        <f t="shared" ref="R41" si="25">U41*3/23</f>
        <v>0</v>
      </c>
      <c r="S41" s="170"/>
      <c r="T41" s="171"/>
      <c r="U41" s="164"/>
      <c r="V41" s="165"/>
      <c r="W41" s="166"/>
      <c r="X41" s="199">
        <f t="shared" si="17"/>
        <v>0</v>
      </c>
      <c r="Y41" s="200"/>
      <c r="Z41" s="201"/>
      <c r="AA41" s="199">
        <f t="shared" si="18"/>
        <v>0</v>
      </c>
      <c r="AB41" s="200"/>
      <c r="AC41" s="201"/>
      <c r="AD41" s="98"/>
      <c r="AE41" s="199">
        <f t="shared" ref="AE41:AE44" si="26">IF(AD41&lt;&gt;"No Kiwisaver",AA41*AD41,0)</f>
        <v>0</v>
      </c>
      <c r="AF41" s="200"/>
      <c r="AG41" s="201"/>
      <c r="AH41" s="145"/>
      <c r="AI41" s="146"/>
      <c r="AJ41" s="147"/>
      <c r="AK41" s="159"/>
      <c r="AL41" s="159"/>
      <c r="AM41" s="160"/>
      <c r="AN41" s="74"/>
      <c r="AO41" s="148">
        <f t="shared" si="19"/>
        <v>0</v>
      </c>
      <c r="AP41" s="148"/>
      <c r="AQ41" s="148"/>
      <c r="AR41" s="150"/>
      <c r="AS41" s="148">
        <f t="shared" si="20"/>
        <v>0</v>
      </c>
      <c r="AT41" s="148"/>
      <c r="AU41" s="148"/>
      <c r="AV41" s="152"/>
      <c r="AW41" s="148">
        <f t="shared" si="21"/>
        <v>0</v>
      </c>
      <c r="AX41" s="148"/>
      <c r="AY41" s="148"/>
      <c r="AZ41" s="152"/>
      <c r="BA41" s="148">
        <f t="shared" si="22"/>
        <v>0</v>
      </c>
      <c r="BB41" s="148"/>
      <c r="BC41" s="148"/>
      <c r="BD41" s="150"/>
      <c r="BE41" s="75"/>
      <c r="BF41" s="148">
        <f t="shared" si="23"/>
        <v>0</v>
      </c>
      <c r="BG41" s="148"/>
      <c r="BH41" s="148"/>
      <c r="BI41" s="76"/>
      <c r="BJ41" s="134">
        <f t="shared" si="24"/>
        <v>0</v>
      </c>
      <c r="BK41" s="135"/>
      <c r="BL41" s="136"/>
      <c r="BN41" s="65"/>
    </row>
    <row r="42" spans="1:66" s="54" customFormat="1" ht="23.25" customHeight="1" x14ac:dyDescent="0.3">
      <c r="B42" s="73" t="s">
        <v>23</v>
      </c>
      <c r="C42" s="222" t="s">
        <v>41</v>
      </c>
      <c r="D42" s="223"/>
      <c r="E42" s="223"/>
      <c r="F42" s="223"/>
      <c r="G42" s="223"/>
      <c r="H42" s="223"/>
      <c r="I42" s="223"/>
      <c r="J42" s="223"/>
      <c r="K42" s="123"/>
      <c r="L42" s="56"/>
      <c r="M42" s="99"/>
      <c r="N42" s="95"/>
      <c r="O42" s="199">
        <f t="shared" si="16"/>
        <v>0</v>
      </c>
      <c r="P42" s="200"/>
      <c r="Q42" s="201"/>
      <c r="R42" s="169">
        <f>IF(N42&lt;&gt;"NZD",0,U42*3/23)</f>
        <v>0</v>
      </c>
      <c r="S42" s="170"/>
      <c r="T42" s="171"/>
      <c r="U42" s="164"/>
      <c r="V42" s="165"/>
      <c r="W42" s="166"/>
      <c r="X42" s="199">
        <f t="shared" si="17"/>
        <v>0</v>
      </c>
      <c r="Y42" s="200"/>
      <c r="Z42" s="201"/>
      <c r="AA42" s="199">
        <f t="shared" si="18"/>
        <v>0</v>
      </c>
      <c r="AB42" s="200"/>
      <c r="AC42" s="201"/>
      <c r="AD42" s="98"/>
      <c r="AE42" s="199">
        <f t="shared" si="26"/>
        <v>0</v>
      </c>
      <c r="AF42" s="200"/>
      <c r="AG42" s="201"/>
      <c r="AH42" s="145"/>
      <c r="AI42" s="146"/>
      <c r="AJ42" s="147"/>
      <c r="AK42" s="159"/>
      <c r="AL42" s="159"/>
      <c r="AM42" s="160"/>
      <c r="AN42" s="74"/>
      <c r="AO42" s="148">
        <f t="shared" si="19"/>
        <v>0</v>
      </c>
      <c r="AP42" s="148"/>
      <c r="AQ42" s="148"/>
      <c r="AR42" s="150"/>
      <c r="AS42" s="148">
        <f t="shared" si="20"/>
        <v>0</v>
      </c>
      <c r="AT42" s="148"/>
      <c r="AU42" s="148"/>
      <c r="AV42" s="152"/>
      <c r="AW42" s="148">
        <f t="shared" si="21"/>
        <v>0</v>
      </c>
      <c r="AX42" s="148"/>
      <c r="AY42" s="148"/>
      <c r="AZ42" s="152"/>
      <c r="BA42" s="148">
        <f t="shared" si="22"/>
        <v>0</v>
      </c>
      <c r="BB42" s="148"/>
      <c r="BC42" s="148"/>
      <c r="BD42" s="150"/>
      <c r="BE42" s="75"/>
      <c r="BF42" s="148">
        <f t="shared" si="23"/>
        <v>0</v>
      </c>
      <c r="BG42" s="148"/>
      <c r="BH42" s="148"/>
      <c r="BI42" s="76"/>
      <c r="BJ42" s="134">
        <f t="shared" si="24"/>
        <v>0</v>
      </c>
      <c r="BK42" s="135"/>
      <c r="BL42" s="136"/>
      <c r="BN42" s="65"/>
    </row>
    <row r="43" spans="1:66" s="54" customFormat="1" ht="23.25" customHeight="1" x14ac:dyDescent="0.3">
      <c r="B43" s="73" t="s">
        <v>24</v>
      </c>
      <c r="C43" s="245" t="s">
        <v>42</v>
      </c>
      <c r="D43" s="246"/>
      <c r="E43" s="246"/>
      <c r="F43" s="246"/>
      <c r="G43" s="246"/>
      <c r="H43" s="246"/>
      <c r="I43" s="246"/>
      <c r="J43" s="246"/>
      <c r="K43" s="247"/>
      <c r="L43" s="56"/>
      <c r="M43" s="99"/>
      <c r="N43" s="95"/>
      <c r="O43" s="199">
        <f t="shared" si="16"/>
        <v>0</v>
      </c>
      <c r="P43" s="200"/>
      <c r="Q43" s="201"/>
      <c r="R43" s="169">
        <f t="shared" ref="R43:R44" si="27">IF(N43&lt;&gt;"NZD",0,U43*3/23)</f>
        <v>0</v>
      </c>
      <c r="S43" s="170"/>
      <c r="T43" s="171"/>
      <c r="U43" s="164"/>
      <c r="V43" s="165"/>
      <c r="W43" s="166"/>
      <c r="X43" s="199">
        <f t="shared" si="17"/>
        <v>0</v>
      </c>
      <c r="Y43" s="200"/>
      <c r="Z43" s="201"/>
      <c r="AA43" s="199">
        <f t="shared" si="18"/>
        <v>0</v>
      </c>
      <c r="AB43" s="200"/>
      <c r="AC43" s="201"/>
      <c r="AD43" s="98"/>
      <c r="AE43" s="199">
        <f t="shared" si="26"/>
        <v>0</v>
      </c>
      <c r="AF43" s="200"/>
      <c r="AG43" s="201"/>
      <c r="AH43" s="145"/>
      <c r="AI43" s="146"/>
      <c r="AJ43" s="147"/>
      <c r="AK43" s="159"/>
      <c r="AL43" s="159"/>
      <c r="AM43" s="160"/>
      <c r="AN43" s="74"/>
      <c r="AO43" s="148">
        <f t="shared" si="19"/>
        <v>0</v>
      </c>
      <c r="AP43" s="148"/>
      <c r="AQ43" s="148"/>
      <c r="AR43" s="150"/>
      <c r="AS43" s="148">
        <f t="shared" si="20"/>
        <v>0</v>
      </c>
      <c r="AT43" s="148"/>
      <c r="AU43" s="148"/>
      <c r="AV43" s="152"/>
      <c r="AW43" s="148">
        <f t="shared" si="21"/>
        <v>0</v>
      </c>
      <c r="AX43" s="148"/>
      <c r="AY43" s="148"/>
      <c r="AZ43" s="152"/>
      <c r="BA43" s="148">
        <f t="shared" si="22"/>
        <v>0</v>
      </c>
      <c r="BB43" s="148"/>
      <c r="BC43" s="148"/>
      <c r="BD43" s="150"/>
      <c r="BE43" s="75"/>
      <c r="BF43" s="148">
        <f t="shared" si="23"/>
        <v>0</v>
      </c>
      <c r="BG43" s="148"/>
      <c r="BH43" s="148"/>
      <c r="BI43" s="76"/>
      <c r="BJ43" s="134">
        <f t="shared" si="24"/>
        <v>0</v>
      </c>
      <c r="BK43" s="135"/>
      <c r="BL43" s="136"/>
      <c r="BN43" s="65"/>
    </row>
    <row r="44" spans="1:66" s="54" customFormat="1" ht="23.25" customHeight="1" x14ac:dyDescent="0.3">
      <c r="B44" s="73" t="s">
        <v>25</v>
      </c>
      <c r="C44" s="243"/>
      <c r="D44" s="244"/>
      <c r="E44" s="244"/>
      <c r="F44" s="244"/>
      <c r="G44" s="244"/>
      <c r="H44" s="244"/>
      <c r="I44" s="244"/>
      <c r="J44" s="244"/>
      <c r="K44" s="244"/>
      <c r="L44" s="56"/>
      <c r="M44" s="99"/>
      <c r="N44" s="95"/>
      <c r="O44" s="199">
        <f t="shared" si="16"/>
        <v>0</v>
      </c>
      <c r="P44" s="200"/>
      <c r="Q44" s="201"/>
      <c r="R44" s="169">
        <f t="shared" si="27"/>
        <v>0</v>
      </c>
      <c r="S44" s="170"/>
      <c r="T44" s="171"/>
      <c r="U44" s="164"/>
      <c r="V44" s="165"/>
      <c r="W44" s="166"/>
      <c r="X44" s="199">
        <f t="shared" si="17"/>
        <v>0</v>
      </c>
      <c r="Y44" s="200"/>
      <c r="Z44" s="201"/>
      <c r="AA44" s="199">
        <f t="shared" si="18"/>
        <v>0</v>
      </c>
      <c r="AB44" s="200"/>
      <c r="AC44" s="201"/>
      <c r="AD44" s="98"/>
      <c r="AE44" s="199">
        <f t="shared" si="26"/>
        <v>0</v>
      </c>
      <c r="AF44" s="200"/>
      <c r="AG44" s="201"/>
      <c r="AH44" s="145"/>
      <c r="AI44" s="146"/>
      <c r="AJ44" s="147"/>
      <c r="AK44" s="159"/>
      <c r="AL44" s="159"/>
      <c r="AM44" s="160"/>
      <c r="AN44" s="74"/>
      <c r="AO44" s="148">
        <f t="shared" si="19"/>
        <v>0</v>
      </c>
      <c r="AP44" s="148"/>
      <c r="AQ44" s="148"/>
      <c r="AR44" s="150"/>
      <c r="AS44" s="148">
        <f t="shared" si="20"/>
        <v>0</v>
      </c>
      <c r="AT44" s="148"/>
      <c r="AU44" s="148"/>
      <c r="AV44" s="152"/>
      <c r="AW44" s="148">
        <f t="shared" si="21"/>
        <v>0</v>
      </c>
      <c r="AX44" s="148"/>
      <c r="AY44" s="148"/>
      <c r="AZ44" s="152"/>
      <c r="BA44" s="148">
        <f t="shared" si="22"/>
        <v>0</v>
      </c>
      <c r="BB44" s="148"/>
      <c r="BC44" s="148"/>
      <c r="BD44" s="150"/>
      <c r="BE44" s="75"/>
      <c r="BF44" s="148">
        <f t="shared" si="23"/>
        <v>0</v>
      </c>
      <c r="BG44" s="148"/>
      <c r="BH44" s="148"/>
      <c r="BI44" s="76"/>
      <c r="BJ44" s="134">
        <f t="shared" si="24"/>
        <v>0</v>
      </c>
      <c r="BK44" s="135"/>
      <c r="BL44" s="136"/>
      <c r="BN44" s="65"/>
    </row>
    <row r="45" spans="1:66" s="44" customFormat="1" ht="18" customHeight="1" thickBot="1" x14ac:dyDescent="0.35">
      <c r="B45" s="30"/>
      <c r="C45" s="239" t="s">
        <v>26</v>
      </c>
      <c r="D45" s="239"/>
      <c r="E45" s="239"/>
      <c r="F45" s="239"/>
      <c r="G45" s="239"/>
      <c r="H45" s="239"/>
      <c r="I45" s="239"/>
      <c r="J45" s="239"/>
      <c r="K45" s="30"/>
      <c r="L45" s="77"/>
      <c r="M45" s="30"/>
      <c r="N45" s="30"/>
      <c r="O45" s="206">
        <f>SUM(O39:Q44)</f>
        <v>0</v>
      </c>
      <c r="P45" s="207"/>
      <c r="Q45" s="208"/>
      <c r="R45" s="206">
        <f>SUM(R39:T44)</f>
        <v>0</v>
      </c>
      <c r="S45" s="207"/>
      <c r="T45" s="208"/>
      <c r="U45" s="240">
        <f>SUM(U39:W44)</f>
        <v>0</v>
      </c>
      <c r="V45" s="241"/>
      <c r="W45" s="242"/>
      <c r="X45" s="206">
        <f>SUM(X39:Z44)</f>
        <v>0</v>
      </c>
      <c r="Y45" s="207"/>
      <c r="Z45" s="208"/>
      <c r="AA45" s="206">
        <f>SUM(AA39:AC44)</f>
        <v>0</v>
      </c>
      <c r="AB45" s="213"/>
      <c r="AC45" s="214"/>
      <c r="AD45" s="57"/>
      <c r="AE45" s="206">
        <f>SUM(AE39:AG44)</f>
        <v>0</v>
      </c>
      <c r="AF45" s="213"/>
      <c r="AG45" s="214"/>
      <c r="AH45" s="57"/>
      <c r="AI45" s="57"/>
      <c r="AJ45" s="57"/>
      <c r="AK45" s="93"/>
      <c r="AL45" s="93"/>
      <c r="AM45" s="93"/>
      <c r="AN45" s="78"/>
      <c r="AO45" s="149">
        <f>SUM(AO39:AR44)</f>
        <v>0</v>
      </c>
      <c r="AP45" s="149"/>
      <c r="AQ45" s="149"/>
      <c r="AR45" s="151"/>
      <c r="AS45" s="149">
        <f t="shared" ref="AS45" si="28">SUM(AS39:AV44)</f>
        <v>0</v>
      </c>
      <c r="AT45" s="149"/>
      <c r="AU45" s="149"/>
      <c r="AV45" s="151"/>
      <c r="AW45" s="149">
        <f t="shared" ref="AW45" si="29">SUM(AW39:AZ44)</f>
        <v>0</v>
      </c>
      <c r="AX45" s="149"/>
      <c r="AY45" s="149"/>
      <c r="AZ45" s="151"/>
      <c r="BA45" s="149">
        <f t="shared" ref="BA45" si="30">SUM(BA39:BD44)</f>
        <v>0</v>
      </c>
      <c r="BB45" s="149"/>
      <c r="BC45" s="149"/>
      <c r="BD45" s="151"/>
      <c r="BE45" s="79"/>
      <c r="BF45" s="149">
        <f>SUM(BF39:BH44)</f>
        <v>0</v>
      </c>
      <c r="BG45" s="149"/>
      <c r="BH45" s="149"/>
      <c r="BI45" s="80"/>
      <c r="BJ45" s="137">
        <f>SUM(BJ39:BL44)</f>
        <v>0</v>
      </c>
      <c r="BK45" s="138"/>
      <c r="BL45" s="139"/>
      <c r="BM45" s="54"/>
      <c r="BN45" s="66"/>
    </row>
    <row r="46" spans="1:66" s="54" customFormat="1" ht="27" customHeight="1" x14ac:dyDescent="0.3">
      <c r="B46" s="11"/>
      <c r="C46" s="120"/>
      <c r="F46" s="56"/>
      <c r="G46" s="56"/>
      <c r="H46" s="56"/>
      <c r="I46" s="56"/>
      <c r="J46" s="56"/>
      <c r="K46" s="56"/>
      <c r="L46" s="56"/>
      <c r="M46" s="56"/>
      <c r="N46" s="56"/>
      <c r="O46" s="56"/>
      <c r="P46" s="56"/>
      <c r="Q46" s="56"/>
      <c r="R46" s="56"/>
      <c r="S46" s="56"/>
      <c r="T46" s="56"/>
      <c r="U46" s="56"/>
      <c r="V46" s="56"/>
      <c r="W46" s="56"/>
      <c r="X46" s="56"/>
      <c r="Y46" s="56"/>
      <c r="Z46" s="56"/>
      <c r="AA46" s="56"/>
      <c r="AB46" s="56"/>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121"/>
    </row>
    <row r="47" spans="1:66" s="54" customFormat="1" ht="11.25" customHeight="1" x14ac:dyDescent="0.3">
      <c r="A47" s="71"/>
      <c r="B47" s="130" t="s">
        <v>52</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row>
    <row r="48" spans="1:66" ht="9" customHeight="1" x14ac:dyDescent="0.3">
      <c r="A48" s="2"/>
      <c r="B48" s="21"/>
      <c r="C48" s="16"/>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6"/>
    </row>
    <row r="49" spans="1:68" ht="18" customHeight="1" x14ac:dyDescent="0.3">
      <c r="B49" s="11"/>
      <c r="C49" s="58" t="s">
        <v>57</v>
      </c>
      <c r="F49" s="6"/>
      <c r="G49" s="6"/>
      <c r="H49" s="6"/>
      <c r="I49" s="6"/>
      <c r="J49" s="6"/>
      <c r="K49" s="6"/>
      <c r="L49" s="6"/>
      <c r="M49" s="6"/>
      <c r="N49" s="6"/>
      <c r="O49" s="6"/>
      <c r="P49" s="6"/>
      <c r="Q49" s="6"/>
      <c r="R49" s="6"/>
      <c r="S49" s="6"/>
      <c r="T49" s="6"/>
      <c r="U49" s="6"/>
      <c r="V49" s="6"/>
      <c r="W49" s="6"/>
      <c r="X49" s="6"/>
      <c r="Y49" s="6"/>
      <c r="Z49" s="6"/>
      <c r="AA49" s="6"/>
      <c r="AB49" s="6"/>
      <c r="AC49" s="29"/>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8" s="59" customFormat="1" ht="23.25" customHeight="1" x14ac:dyDescent="0.3">
      <c r="A50" s="60"/>
      <c r="B50" s="61"/>
      <c r="C50" s="62"/>
      <c r="D50" s="140" t="s">
        <v>58</v>
      </c>
      <c r="E50" s="140"/>
      <c r="F50" s="140"/>
      <c r="G50" s="140"/>
      <c r="H50" s="140"/>
      <c r="I50" s="63" t="s">
        <v>31</v>
      </c>
      <c r="J50" s="64"/>
      <c r="K50" s="64"/>
      <c r="L50" s="64"/>
      <c r="M50" s="141"/>
      <c r="N50" s="142"/>
      <c r="O50" s="142"/>
      <c r="P50" s="142"/>
      <c r="Q50" s="142"/>
      <c r="R50" s="142"/>
      <c r="S50" s="142"/>
      <c r="T50" s="142"/>
      <c r="U50" s="142"/>
      <c r="V50" s="142"/>
      <c r="W50" s="142"/>
      <c r="X50" s="57"/>
      <c r="Y50" s="57"/>
      <c r="Z50" s="63" t="s">
        <v>30</v>
      </c>
      <c r="AA50" s="57"/>
      <c r="AB50" s="141"/>
      <c r="AC50" s="142"/>
      <c r="AD50" s="142"/>
      <c r="AE50" s="142"/>
      <c r="AF50" s="142"/>
      <c r="AG50" s="142"/>
      <c r="AH50" s="142"/>
      <c r="AI50" s="142"/>
      <c r="AJ50" s="142"/>
      <c r="AK50" s="142"/>
      <c r="AL50" s="142"/>
      <c r="AM50" s="142"/>
      <c r="AN50" s="142"/>
      <c r="AO50" s="142"/>
      <c r="AP50" s="142"/>
      <c r="AQ50" s="142"/>
      <c r="AR50" s="142"/>
      <c r="AS50" s="142"/>
      <c r="AT50" s="143"/>
      <c r="AU50" s="57"/>
      <c r="AV50" s="57" t="s">
        <v>0</v>
      </c>
      <c r="AW50" s="57"/>
      <c r="AX50" s="141"/>
      <c r="AY50" s="142"/>
      <c r="AZ50" s="142"/>
      <c r="BA50" s="142"/>
      <c r="BB50" s="142"/>
      <c r="BC50" s="142"/>
      <c r="BD50" s="142"/>
      <c r="BE50" s="142"/>
      <c r="BF50" s="142"/>
      <c r="BG50" s="142"/>
      <c r="BH50" s="142"/>
      <c r="BI50" s="142"/>
      <c r="BJ50" s="57"/>
      <c r="BK50" s="57"/>
      <c r="BL50" s="57"/>
      <c r="BM50" s="57"/>
      <c r="BN50" s="57"/>
      <c r="BO50" s="57"/>
      <c r="BP50" s="57"/>
    </row>
    <row r="51" spans="1:68" s="54" customFormat="1" ht="18" customHeight="1" x14ac:dyDescent="0.3">
      <c r="B51" s="11"/>
      <c r="C51" s="55" t="s">
        <v>59</v>
      </c>
      <c r="F51" s="56"/>
      <c r="G51" s="56"/>
      <c r="H51" s="56"/>
      <c r="I51" s="56"/>
      <c r="J51" s="56"/>
      <c r="K51" s="56"/>
      <c r="L51" s="56"/>
      <c r="M51" s="56"/>
      <c r="N51" s="56"/>
      <c r="O51" s="56"/>
      <c r="P51" s="56"/>
      <c r="Q51" s="56"/>
      <c r="R51" s="56"/>
      <c r="S51" s="56"/>
      <c r="T51" s="56"/>
      <c r="U51" s="56"/>
      <c r="V51" s="56"/>
      <c r="W51" s="56"/>
      <c r="X51" s="56"/>
      <c r="Y51" s="56"/>
      <c r="Z51" s="56"/>
      <c r="AA51" s="56"/>
      <c r="AB51" s="56"/>
      <c r="AC51" s="57"/>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row>
    <row r="52" spans="1:68" s="59" customFormat="1" ht="23.25" customHeight="1" x14ac:dyDescent="0.3">
      <c r="A52" s="60"/>
      <c r="B52" s="61"/>
      <c r="C52" s="62"/>
      <c r="D52" s="140" t="s">
        <v>67</v>
      </c>
      <c r="E52" s="140"/>
      <c r="F52" s="140"/>
      <c r="G52" s="140"/>
      <c r="H52" s="140"/>
      <c r="I52" s="63" t="s">
        <v>31</v>
      </c>
      <c r="J52" s="64"/>
      <c r="K52" s="64"/>
      <c r="L52" s="64"/>
      <c r="M52" s="144"/>
      <c r="N52" s="142"/>
      <c r="O52" s="142"/>
      <c r="P52" s="142"/>
      <c r="Q52" s="142"/>
      <c r="R52" s="142"/>
      <c r="S52" s="142"/>
      <c r="T52" s="142"/>
      <c r="U52" s="142"/>
      <c r="V52" s="142"/>
      <c r="W52" s="142"/>
      <c r="X52" s="57"/>
      <c r="Y52" s="57"/>
      <c r="Z52" s="63" t="s">
        <v>30</v>
      </c>
      <c r="AA52" s="57"/>
      <c r="AB52" s="144"/>
      <c r="AC52" s="142"/>
      <c r="AD52" s="142"/>
      <c r="AE52" s="142"/>
      <c r="AF52" s="142"/>
      <c r="AG52" s="142"/>
      <c r="AH52" s="142"/>
      <c r="AI52" s="142"/>
      <c r="AJ52" s="142"/>
      <c r="AK52" s="142"/>
      <c r="AL52" s="142"/>
      <c r="AM52" s="142"/>
      <c r="AN52" s="142"/>
      <c r="AO52" s="142"/>
      <c r="AP52" s="142"/>
      <c r="AQ52" s="142"/>
      <c r="AR52" s="142"/>
      <c r="AS52" s="142"/>
      <c r="AT52" s="143"/>
      <c r="AU52" s="57"/>
      <c r="AV52" s="57" t="s">
        <v>0</v>
      </c>
      <c r="AW52" s="57"/>
      <c r="AX52" s="141"/>
      <c r="AY52" s="142"/>
      <c r="AZ52" s="142"/>
      <c r="BA52" s="142"/>
      <c r="BB52" s="142"/>
      <c r="BC52" s="142"/>
      <c r="BD52" s="142"/>
      <c r="BE52" s="142"/>
      <c r="BF52" s="142"/>
      <c r="BG52" s="142"/>
      <c r="BH52" s="142"/>
      <c r="BI52" s="142"/>
      <c r="BJ52" s="57"/>
      <c r="BK52" s="57"/>
      <c r="BL52" s="57"/>
      <c r="BM52" s="57"/>
      <c r="BN52" s="57"/>
      <c r="BO52" s="57"/>
      <c r="BP52" s="57"/>
    </row>
    <row r="53" spans="1:68" ht="12" customHeight="1" x14ac:dyDescent="0.3">
      <c r="B53" s="15"/>
      <c r="C53" s="16"/>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6"/>
    </row>
    <row r="54" spans="1:68" ht="0.95" customHeight="1" x14ac:dyDescent="0.3">
      <c r="B54" s="15"/>
      <c r="C54" s="16"/>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53"/>
    </row>
    <row r="55" spans="1:68" ht="69.75" customHeight="1" thickBot="1" x14ac:dyDescent="0.35">
      <c r="B55" s="127" t="s">
        <v>60</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row>
    <row r="56" spans="1:68" ht="16.5" customHeight="1" x14ac:dyDescent="0.3">
      <c r="B56" s="100" t="s">
        <v>87</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3"/>
    </row>
    <row r="57" spans="1:68" ht="16.5" customHeight="1" x14ac:dyDescent="0.3">
      <c r="B57" s="104" t="s">
        <v>61</v>
      </c>
      <c r="C57" s="105"/>
      <c r="D57" s="105"/>
      <c r="E57" s="105"/>
      <c r="F57" s="105"/>
      <c r="G57" s="105"/>
      <c r="H57" s="105"/>
      <c r="I57" s="105" t="s">
        <v>62</v>
      </c>
      <c r="J57" s="105"/>
      <c r="K57" s="105"/>
      <c r="L57" s="105"/>
      <c r="M57" s="106"/>
      <c r="N57" s="105" t="s">
        <v>63</v>
      </c>
      <c r="O57" s="106"/>
      <c r="P57" s="105"/>
      <c r="Q57" s="105"/>
      <c r="R57" s="105" t="s">
        <v>64</v>
      </c>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7"/>
    </row>
    <row r="58" spans="1:68" ht="16.5" customHeight="1" x14ac:dyDescent="0.3">
      <c r="B58" s="104"/>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7"/>
    </row>
    <row r="59" spans="1:68" s="54" customFormat="1" ht="16.5" customHeight="1" x14ac:dyDescent="0.3">
      <c r="B59" s="108" t="s">
        <v>65</v>
      </c>
      <c r="C59" s="109"/>
      <c r="D59" s="109"/>
      <c r="E59" s="109"/>
      <c r="F59" s="109"/>
      <c r="G59" s="109"/>
      <c r="H59" s="109"/>
      <c r="I59" s="109"/>
      <c r="J59" s="109"/>
      <c r="K59" s="109"/>
      <c r="L59" s="109"/>
      <c r="M59" s="109"/>
      <c r="N59" s="109"/>
      <c r="O59" s="109"/>
      <c r="P59" s="109"/>
      <c r="Q59" s="109"/>
      <c r="R59" s="109" t="s">
        <v>66</v>
      </c>
      <c r="S59" s="109"/>
      <c r="T59" s="109"/>
      <c r="U59" s="109"/>
      <c r="V59" s="109"/>
      <c r="W59" s="109"/>
      <c r="X59" s="109"/>
      <c r="Y59" s="109"/>
      <c r="Z59" s="109" t="s">
        <v>62</v>
      </c>
      <c r="AA59" s="109"/>
      <c r="AB59" s="109"/>
      <c r="AC59" s="109" t="s">
        <v>63</v>
      </c>
      <c r="AD59" s="109"/>
      <c r="AE59" s="109"/>
      <c r="AF59" s="109"/>
      <c r="AG59" s="109"/>
      <c r="AH59" s="109" t="s">
        <v>75</v>
      </c>
      <c r="AI59" s="109"/>
      <c r="AJ59" s="109"/>
      <c r="AK59" s="109"/>
      <c r="AL59" s="109"/>
      <c r="AM59" s="109"/>
      <c r="AN59" s="110" t="s">
        <v>63</v>
      </c>
      <c r="AO59" s="111"/>
      <c r="AP59" s="111"/>
      <c r="AQ59" s="109" t="s">
        <v>62</v>
      </c>
      <c r="AR59" s="111"/>
      <c r="AS59" s="112" t="s">
        <v>76</v>
      </c>
      <c r="AT59" s="113"/>
      <c r="AU59" s="113"/>
      <c r="AV59" s="113"/>
      <c r="AW59" s="113"/>
      <c r="AX59" s="113"/>
      <c r="AY59" s="113"/>
      <c r="AZ59" s="113"/>
      <c r="BA59" s="113"/>
      <c r="BB59" s="113"/>
      <c r="BC59" s="113"/>
      <c r="BD59" s="113"/>
      <c r="BE59" s="113"/>
      <c r="BF59" s="113"/>
      <c r="BG59" s="113"/>
      <c r="BH59" s="113"/>
      <c r="BI59" s="113"/>
      <c r="BJ59" s="113"/>
      <c r="BK59" s="113"/>
      <c r="BL59" s="114"/>
    </row>
    <row r="60" spans="1:68" ht="16.5" customHeight="1" thickBot="1" x14ac:dyDescent="0.35">
      <c r="B60" s="115"/>
      <c r="C60" s="116"/>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6"/>
      <c r="AR60" s="118"/>
      <c r="AS60" s="118"/>
      <c r="AT60" s="116"/>
      <c r="AU60" s="116"/>
      <c r="AV60" s="116"/>
      <c r="AW60" s="116"/>
      <c r="AX60" s="116"/>
      <c r="AY60" s="116"/>
      <c r="AZ60" s="116"/>
      <c r="BA60" s="116"/>
      <c r="BB60" s="116"/>
      <c r="BC60" s="116"/>
      <c r="BD60" s="116"/>
      <c r="BE60" s="116"/>
      <c r="BF60" s="116"/>
      <c r="BG60" s="116"/>
      <c r="BH60" s="116"/>
      <c r="BI60" s="116"/>
      <c r="BJ60" s="116"/>
      <c r="BK60" s="116"/>
      <c r="BL60" s="119"/>
    </row>
  </sheetData>
  <sheetProtection password="BCEC" sheet="1" objects="1" scenarios="1"/>
  <dataConsolidate/>
  <mergeCells count="270">
    <mergeCell ref="AX52:BI52"/>
    <mergeCell ref="AO38:AR38"/>
    <mergeCell ref="AO39:AR39"/>
    <mergeCell ref="AO29:AR29"/>
    <mergeCell ref="AO30:AR30"/>
    <mergeCell ref="AO43:AR43"/>
    <mergeCell ref="AS38:AV38"/>
    <mergeCell ref="AS39:AV39"/>
    <mergeCell ref="AS40:AV40"/>
    <mergeCell ref="AS41:AV41"/>
    <mergeCell ref="BA40:BD40"/>
    <mergeCell ref="BA41:BD41"/>
    <mergeCell ref="BA42:BD42"/>
    <mergeCell ref="BA43:BD43"/>
    <mergeCell ref="BA44:BD44"/>
    <mergeCell ref="BA45:BD45"/>
    <mergeCell ref="AT29:AW29"/>
    <mergeCell ref="AT30:AW30"/>
    <mergeCell ref="AT31:AW31"/>
    <mergeCell ref="AT32:AW32"/>
    <mergeCell ref="AT33:AW33"/>
    <mergeCell ref="AT34:AW34"/>
    <mergeCell ref="BA38:BD38"/>
    <mergeCell ref="BF38:BH38"/>
    <mergeCell ref="R20:T20"/>
    <mergeCell ref="R31:T31"/>
    <mergeCell ref="O24:Q24"/>
    <mergeCell ref="O21:Q21"/>
    <mergeCell ref="O30:Q30"/>
    <mergeCell ref="O29:Q29"/>
    <mergeCell ref="R23:T23"/>
    <mergeCell ref="R16:T16"/>
    <mergeCell ref="AX50:BI50"/>
    <mergeCell ref="AY16:BB16"/>
    <mergeCell ref="AY17:BB17"/>
    <mergeCell ref="AY18:BB18"/>
    <mergeCell ref="AK28:AM28"/>
    <mergeCell ref="AY28:BB28"/>
    <mergeCell ref="U18:W18"/>
    <mergeCell ref="U19:W19"/>
    <mergeCell ref="AT20:AW20"/>
    <mergeCell ref="AT21:AW21"/>
    <mergeCell ref="AT22:AW22"/>
    <mergeCell ref="AO24:AR24"/>
    <mergeCell ref="AO28:AR28"/>
    <mergeCell ref="AT24:AW24"/>
    <mergeCell ref="AT28:AW28"/>
    <mergeCell ref="AA45:AC45"/>
    <mergeCell ref="C39:J39"/>
    <mergeCell ref="O31:Q31"/>
    <mergeCell ref="O38:Q38"/>
    <mergeCell ref="C29:J29"/>
    <mergeCell ref="O20:Q20"/>
    <mergeCell ref="C24:J24"/>
    <mergeCell ref="O28:Q28"/>
    <mergeCell ref="O39:Q39"/>
    <mergeCell ref="C32:K32"/>
    <mergeCell ref="C33:K33"/>
    <mergeCell ref="C21:K21"/>
    <mergeCell ref="C22:K22"/>
    <mergeCell ref="C23:K23"/>
    <mergeCell ref="O22:Q22"/>
    <mergeCell ref="C34:J34"/>
    <mergeCell ref="C30:J30"/>
    <mergeCell ref="C20:J20"/>
    <mergeCell ref="C31:K31"/>
    <mergeCell ref="O34:Q34"/>
    <mergeCell ref="O33:Q33"/>
    <mergeCell ref="O32:Q32"/>
    <mergeCell ref="O23:Q23"/>
    <mergeCell ref="C45:J45"/>
    <mergeCell ref="R45:T45"/>
    <mergeCell ref="U45:W45"/>
    <mergeCell ref="C41:J41"/>
    <mergeCell ref="R44:T44"/>
    <mergeCell ref="R43:T43"/>
    <mergeCell ref="U42:W42"/>
    <mergeCell ref="U41:W41"/>
    <mergeCell ref="O42:Q42"/>
    <mergeCell ref="O44:Q44"/>
    <mergeCell ref="O43:Q43"/>
    <mergeCell ref="U43:W43"/>
    <mergeCell ref="U44:W44"/>
    <mergeCell ref="C44:K44"/>
    <mergeCell ref="C42:K42"/>
    <mergeCell ref="C43:K43"/>
    <mergeCell ref="D52:H52"/>
    <mergeCell ref="AB52:AT52"/>
    <mergeCell ref="R29:T29"/>
    <mergeCell ref="R30:T30"/>
    <mergeCell ref="U34:W34"/>
    <mergeCell ref="C40:J40"/>
    <mergeCell ref="R41:T41"/>
    <mergeCell ref="R42:T42"/>
    <mergeCell ref="U39:W39"/>
    <mergeCell ref="R32:T32"/>
    <mergeCell ref="O45:Q45"/>
    <mergeCell ref="U40:W40"/>
    <mergeCell ref="U33:W33"/>
    <mergeCell ref="U32:W32"/>
    <mergeCell ref="AK29:AM29"/>
    <mergeCell ref="AK30:AM30"/>
    <mergeCell ref="R34:T34"/>
    <mergeCell ref="U29:W29"/>
    <mergeCell ref="X41:Z41"/>
    <mergeCell ref="X42:Z42"/>
    <mergeCell ref="AO41:AR41"/>
    <mergeCell ref="AO42:AR42"/>
    <mergeCell ref="AK31:AM31"/>
    <mergeCell ref="AK38:AM38"/>
    <mergeCell ref="B8:G8"/>
    <mergeCell ref="AB8:AG8"/>
    <mergeCell ref="I8:U8"/>
    <mergeCell ref="AI8:BK8"/>
    <mergeCell ref="B6:G6"/>
    <mergeCell ref="U16:W16"/>
    <mergeCell ref="O16:Q16"/>
    <mergeCell ref="R22:T22"/>
    <mergeCell ref="U21:W21"/>
    <mergeCell ref="U20:W20"/>
    <mergeCell ref="U22:W22"/>
    <mergeCell ref="H18:I18"/>
    <mergeCell ref="C17:J17"/>
    <mergeCell ref="O18:Q18"/>
    <mergeCell ref="C19:J19"/>
    <mergeCell ref="O17:Q17"/>
    <mergeCell ref="O19:Q19"/>
    <mergeCell ref="J13:BK13"/>
    <mergeCell ref="AT16:AW16"/>
    <mergeCell ref="AT17:AW17"/>
    <mergeCell ref="AT18:AW18"/>
    <mergeCell ref="AT19:AW19"/>
    <mergeCell ref="AY19:BB19"/>
    <mergeCell ref="C13:I13"/>
    <mergeCell ref="AA44:AC44"/>
    <mergeCell ref="AA43:AC43"/>
    <mergeCell ref="AA42:AC42"/>
    <mergeCell ref="AA41:AC41"/>
    <mergeCell ref="AA40:AC40"/>
    <mergeCell ref="AA39:AC39"/>
    <mergeCell ref="AA38:AC38"/>
    <mergeCell ref="AE45:AG45"/>
    <mergeCell ref="AE40:AG40"/>
    <mergeCell ref="AE41:AG41"/>
    <mergeCell ref="AE42:AG42"/>
    <mergeCell ref="AE43:AG43"/>
    <mergeCell ref="AE44:AG44"/>
    <mergeCell ref="AE38:AG38"/>
    <mergeCell ref="AE39:AG39"/>
    <mergeCell ref="X44:Z44"/>
    <mergeCell ref="X45:Z45"/>
    <mergeCell ref="X40:Z40"/>
    <mergeCell ref="X43:Z43"/>
    <mergeCell ref="X38:Z38"/>
    <mergeCell ref="X39:Z39"/>
    <mergeCell ref="U31:W31"/>
    <mergeCell ref="O41:Q41"/>
    <mergeCell ref="X33:Z33"/>
    <mergeCell ref="X32:Z32"/>
    <mergeCell ref="R33:T33"/>
    <mergeCell ref="U30:W30"/>
    <mergeCell ref="R28:T28"/>
    <mergeCell ref="U38:W38"/>
    <mergeCell ref="U24:W24"/>
    <mergeCell ref="U28:W28"/>
    <mergeCell ref="X29:Z29"/>
    <mergeCell ref="X30:Z30"/>
    <mergeCell ref="X31:Z31"/>
    <mergeCell ref="O40:Q40"/>
    <mergeCell ref="R38:T38"/>
    <mergeCell ref="R40:T40"/>
    <mergeCell ref="R39:T39"/>
    <mergeCell ref="R24:T24"/>
    <mergeCell ref="AK41:AM41"/>
    <mergeCell ref="AK42:AM42"/>
    <mergeCell ref="AK44:AM44"/>
    <mergeCell ref="AK40:AM40"/>
    <mergeCell ref="AK43:AM43"/>
    <mergeCell ref="AY29:BB29"/>
    <mergeCell ref="AY30:BB30"/>
    <mergeCell ref="AY31:BB31"/>
    <mergeCell ref="AY32:BB32"/>
    <mergeCell ref="AY33:BB33"/>
    <mergeCell ref="AY34:BB34"/>
    <mergeCell ref="AK39:AM39"/>
    <mergeCell ref="AO33:AR33"/>
    <mergeCell ref="AO34:AR34"/>
    <mergeCell ref="AK32:AM32"/>
    <mergeCell ref="AK33:AM33"/>
    <mergeCell ref="AO31:AR31"/>
    <mergeCell ref="AO32:AR32"/>
    <mergeCell ref="AH38:AJ38"/>
    <mergeCell ref="AH39:AJ39"/>
    <mergeCell ref="AW38:AZ38"/>
    <mergeCell ref="AW39:AZ39"/>
    <mergeCell ref="AY20:BB20"/>
    <mergeCell ref="AY21:BB21"/>
    <mergeCell ref="AY22:BB22"/>
    <mergeCell ref="AY23:BB23"/>
    <mergeCell ref="AY24:BB24"/>
    <mergeCell ref="BA39:BD39"/>
    <mergeCell ref="AT23:AW23"/>
    <mergeCell ref="I6:P6"/>
    <mergeCell ref="AO17:AR17"/>
    <mergeCell ref="AO16:AR16"/>
    <mergeCell ref="AK23:AM23"/>
    <mergeCell ref="AK22:AM22"/>
    <mergeCell ref="AK21:AM21"/>
    <mergeCell ref="AK20:AM20"/>
    <mergeCell ref="AK19:AM19"/>
    <mergeCell ref="AK18:AM18"/>
    <mergeCell ref="AK17:AM17"/>
    <mergeCell ref="AK16:AM16"/>
    <mergeCell ref="AO18:AR18"/>
    <mergeCell ref="AO19:AR19"/>
    <mergeCell ref="AO20:AR20"/>
    <mergeCell ref="AO21:AR21"/>
    <mergeCell ref="AO22:AR22"/>
    <mergeCell ref="AO23:AR23"/>
    <mergeCell ref="U17:W17"/>
    <mergeCell ref="U23:W23"/>
    <mergeCell ref="S6:X6"/>
    <mergeCell ref="R21:T21"/>
    <mergeCell ref="R17:T17"/>
    <mergeCell ref="R18:T18"/>
    <mergeCell ref="R19:T19"/>
    <mergeCell ref="BF39:BH39"/>
    <mergeCell ref="BF40:BH40"/>
    <mergeCell ref="BF41:BH41"/>
    <mergeCell ref="BF42:BH42"/>
    <mergeCell ref="BF43:BH43"/>
    <mergeCell ref="BF44:BH44"/>
    <mergeCell ref="BF45:BH45"/>
    <mergeCell ref="AO44:AR44"/>
    <mergeCell ref="AO45:AR45"/>
    <mergeCell ref="AO40:AR40"/>
    <mergeCell ref="AW45:AZ45"/>
    <mergeCell ref="AS42:AV42"/>
    <mergeCell ref="AS43:AV43"/>
    <mergeCell ref="AS44:AV44"/>
    <mergeCell ref="AS45:AV45"/>
    <mergeCell ref="AW41:AZ41"/>
    <mergeCell ref="AW42:AZ42"/>
    <mergeCell ref="AW43:AZ43"/>
    <mergeCell ref="AW44:AZ44"/>
    <mergeCell ref="AW40:AZ40"/>
    <mergeCell ref="B1:BL1"/>
    <mergeCell ref="Z6:AF6"/>
    <mergeCell ref="B55:BL55"/>
    <mergeCell ref="B47:BM47"/>
    <mergeCell ref="B36:BM36"/>
    <mergeCell ref="B26:BM26"/>
    <mergeCell ref="B11:BM11"/>
    <mergeCell ref="BJ38:BL38"/>
    <mergeCell ref="BJ39:BL39"/>
    <mergeCell ref="BJ40:BL40"/>
    <mergeCell ref="BJ41:BL41"/>
    <mergeCell ref="BJ42:BL42"/>
    <mergeCell ref="BJ43:BL43"/>
    <mergeCell ref="BJ44:BL44"/>
    <mergeCell ref="BJ45:BL45"/>
    <mergeCell ref="D50:H50"/>
    <mergeCell ref="AB50:AT50"/>
    <mergeCell ref="M50:W50"/>
    <mergeCell ref="M52:W52"/>
    <mergeCell ref="AH40:AJ40"/>
    <mergeCell ref="AH41:AJ41"/>
    <mergeCell ref="AH42:AJ42"/>
    <mergeCell ref="AH43:AJ43"/>
    <mergeCell ref="AH44:AJ44"/>
  </mergeCells>
  <phoneticPr fontId="0" type="noConversion"/>
  <dataValidations xWindow="1023" yWindow="415" count="11">
    <dataValidation allowBlank="1" showInputMessage="1" showErrorMessage="1" prompt="IT software can be purchased both in NZ and overseas._x000a_Expenses incurred in NZ are subject to GST and is specified on the tax invoice you attach for you claim." sqref="R42:T44"/>
    <dataValidation allowBlank="1" showInputMessage="1" showErrorMessage="1" prompt="IT assets can only be purchased in NZ._x000a_Expenses incurred in NZ are subject to GST and is specified on the tax invoice you attach for you claim." sqref="R39:T41"/>
    <dataValidation allowBlank="1" showInputMessage="1" showErrorMessage="1" prompt="Only expenses incurred in NZ are subject to GST and is specified on the tax invoice you attach for you claim." sqref="R17:T23 R29:T33"/>
    <dataValidation allowBlank="1" showInputMessage="1" showErrorMessage="1" prompt="Enter here the total amount of the purchase including GST where this is applicable because purchase was in NZ" sqref="U17:W23 U29:W33 U39:W44"/>
    <dataValidation allowBlank="1" showInputMessage="1" showErrorMessage="1" prompt="This cell is automatically populated based on the amount entered in the $NZ Total column" sqref="O28:Q33 O16:Q23"/>
    <dataValidation allowBlank="1" showInputMessage="1" showErrorMessage="1" prompt="This cell is automatically populated based on the currency selected and the amount entered in the $NZ Total column" sqref="R16:T16 R28:T28 R38:T38"/>
    <dataValidation allowBlank="1" showInputMessage="1" showErrorMessage="1" promptTitle="Enter your available CME Balance" prompt="Entering the CME balance allows the CME deduction and amount reimbursed to calculate. Note when you have multiple items you are claiming you will need to adjust your available balance accordingly. If you do not know your available balance contact NRA." sqref="AK29:AM33 AK17:AM23 AK39:AM44"/>
    <dataValidation allowBlank="1" showInputMessage="1" showErrorMessage="1" prompt="This section is completed by Payroll" sqref="M39:M44"/>
    <dataValidation allowBlank="1" showInputMessage="1" showErrorMessage="1" promptTitle="Indicative amount" prompt="Note: this does not account for student loan deductions which will reduce the amount reimbursed to the RMO" sqref="BJ38:BL44"/>
    <dataValidation allowBlank="1" showInputMessage="1" showErrorMessage="1" promptTitle="PAYE" prompt="Note PAYE is calculated at highest tax threshold of 39%" sqref="X38:Z44"/>
    <dataValidation allowBlank="1" showInputMessage="1" showErrorMessage="1" promptTitle="Grossed Up" prompt="Grossed up calculation is at highest tax threshold of 39%" sqref="AA38:AC44"/>
  </dataValidations>
  <printOptions horizontalCentered="1"/>
  <pageMargins left="3.937007874015748E-2" right="3.937007874015748E-2" top="0.9055118110236221" bottom="0.11811023622047245" header="0.11811023622047245" footer="0"/>
  <pageSetup paperSize="9" scale="69" fitToHeight="0" orientation="landscape" r:id="rId1"/>
  <headerFooter scaleWithDoc="0">
    <oddHeader>&amp;LPage &amp;P</oddHeader>
  </headerFooter>
  <rowBreaks count="1" manualBreakCount="1">
    <brk id="45" min="1" max="63" man="1"/>
  </rowBreaks>
  <drawing r:id="rId2"/>
  <extLst>
    <ext xmlns:x14="http://schemas.microsoft.com/office/spreadsheetml/2009/9/main" uri="{CCE6A557-97BC-4b89-ADB6-D9C93CAAB3DF}">
      <x14:dataValidations xmlns:xm="http://schemas.microsoft.com/office/excel/2006/main" xWindow="1023" yWindow="415" count="4">
        <x14:dataValidation type="list" allowBlank="1" showInputMessage="1" showErrorMessage="1">
          <x14:formula1>
            <xm:f>Sheet1!$A$2:$A$3</xm:f>
          </x14:formula1>
          <xm:sqref>N39:N41</xm:sqref>
        </x14:dataValidation>
        <x14:dataValidation type="list" showInputMessage="1" showErrorMessage="1" prompt="Select from the drop down list whether purchase was in NZD or Overseas currency. If the purchase is in NZD but GST Exempt then select that option">
          <x14:formula1>
            <xm:f>Sheet1!$A$2:$A$4</xm:f>
          </x14:formula1>
          <xm:sqref>N17:N23 N29:N33 N42:N44</xm:sqref>
        </x14:dataValidation>
        <x14:dataValidation type="list" allowBlank="1" showInputMessage="1" showErrorMessage="1" promptTitle="Kiwisaver EMPLOYEE Contribution " prompt="If you do not contribute to Kiwisaver select 'No Kiwisaver'_x000a_If you contribute to Kiwsaver please select from the drop down your EMPLOYEE contribution rate. This will come off the amount you are reimbursed">
          <x14:formula1>
            <xm:f>Sheet1!$C$2:$C$7</xm:f>
          </x14:formula1>
          <xm:sqref>AH39:AJ44</xm:sqref>
        </x14:dataValidation>
        <x14:dataValidation type="list" operator="lessThan" allowBlank="1" showInputMessage="1" showErrorMessage="1" error="Please enter Y or N only" promptTitle="EMPLOYER Kiwisaver Contribution" prompt="If you do not contribute to Kiwisaver please select 'No Kiwisaver'_x000a_If you do contribute to Kiwisaver please select from the drop down the EMPLOYER contribution rate. ">
          <x14:formula1>
            <xm:f>Sheet1!$C$2:$C$7</xm:f>
          </x14:formula1>
          <xm:sqref>AD39:AD44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
  <sheetViews>
    <sheetView workbookViewId="0">
      <selection activeCell="K12" sqref="K12"/>
    </sheetView>
  </sheetViews>
  <sheetFormatPr defaultRowHeight="13.5" x14ac:dyDescent="0.3"/>
  <cols>
    <col min="1" max="1" width="15.83203125" style="20" customWidth="1"/>
    <col min="2" max="2" width="13.83203125" style="20" customWidth="1"/>
    <col min="3" max="10" width="9.33203125" style="20"/>
    <col min="11" max="11" width="6.83203125" style="20" customWidth="1"/>
    <col min="12" max="12" width="5.6640625" style="20" customWidth="1"/>
  </cols>
  <sheetData/>
  <phoneticPr fontId="0" type="noConversion"/>
  <pageMargins left="0.45" right="0.53" top="0.66" bottom="0.45" header="0.5" footer="0.280000000000000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
  <sheetViews>
    <sheetView topLeftCell="D1" workbookViewId="0">
      <selection activeCell="D1" sqref="D1"/>
    </sheetView>
  </sheetViews>
  <sheetFormatPr defaultRowHeight="13.5" x14ac:dyDescent="0.3"/>
  <cols>
    <col min="1" max="1" width="21.83203125" style="35" hidden="1" customWidth="1"/>
    <col min="2" max="2" width="9.33203125" style="35" hidden="1" customWidth="1"/>
    <col min="3" max="3" width="29.1640625" style="35" hidden="1" customWidth="1"/>
    <col min="4" max="4" width="9.33203125" style="35"/>
    <col min="5" max="5" width="20.5" style="35" bestFit="1" customWidth="1"/>
    <col min="6" max="16384" width="9.33203125" style="35"/>
  </cols>
  <sheetData>
    <row r="1" spans="1:3" x14ac:dyDescent="0.3">
      <c r="A1" s="35" t="s">
        <v>47</v>
      </c>
      <c r="C1" s="35" t="s">
        <v>78</v>
      </c>
    </row>
    <row r="2" spans="1:3" x14ac:dyDescent="0.3">
      <c r="A2" s="35" t="s">
        <v>45</v>
      </c>
      <c r="C2" s="96">
        <v>0.03</v>
      </c>
    </row>
    <row r="3" spans="1:3" x14ac:dyDescent="0.3">
      <c r="A3" s="35" t="s">
        <v>49</v>
      </c>
      <c r="C3" s="96">
        <v>0.04</v>
      </c>
    </row>
    <row r="4" spans="1:3" x14ac:dyDescent="0.3">
      <c r="A4" s="35" t="s">
        <v>70</v>
      </c>
      <c r="C4" s="96">
        <v>0.06</v>
      </c>
    </row>
    <row r="5" spans="1:3" x14ac:dyDescent="0.3">
      <c r="C5" s="96">
        <v>0.08</v>
      </c>
    </row>
    <row r="6" spans="1:3" x14ac:dyDescent="0.3">
      <c r="C6" s="96">
        <v>0.1</v>
      </c>
    </row>
    <row r="7" spans="1:3" x14ac:dyDescent="0.3">
      <c r="C7" s="97" t="s">
        <v>79</v>
      </c>
    </row>
    <row r="10" spans="1:3" ht="26.25" customHeight="1" x14ac:dyDescent="0.3"/>
  </sheetData>
  <sheetProtection password="C5C1" sheet="1" objects="1" scenarios="1"/>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olume xmlns="e21cbe00-2104-4159-b9b9-bd54555d1bf2" xsi:nil="true"/>
    <Project xmlns="e21cbe00-2104-4159-b9b9-bd54555d1bf2">RMO</Project>
    <CategoryValue xmlns="e21cbe00-2104-4159-b9b9-bd54555d1bf2" xsi:nil="true"/>
    <DocumentType xmlns="e21cbe00-2104-4159-b9b9-bd54555d1bf2">TEMPLATE, checklist or form</DocumentType>
    <CategoryName xmlns="e21cbe00-2104-4159-b9b9-bd54555d1bf2" xsi:nil="true"/>
    <Case xmlns="e21cbe00-2104-4159-b9b9-bd54555d1bf2">Additional Resources, Templates, Forms</Case>
    <Key_x0020_Words xmlns="e21cbe00-2104-4159-b9b9-bd54555d1bf2"/>
    <Narrative xmlns="a2984dfb-d5d6-45d9-9364-de3aa4a9e2fb">Password to unprotect locked cells in claim form is: stonzcme </Narrative>
    <Group xmlns="1bd4bb20-3b53-4be8-81ec-aa725c929aad">Medical</Group>
    <RecordID xmlns="a2984dfb-d5d6-45d9-9364-de3aa4a9e2fb">140263</RecordID>
    <PRA_Date_3 xmlns="a2984dfb-d5d6-45d9-9364-de3aa4a9e2fb" xsi:nil="true"/>
    <PRA_Date_Trigger xmlns="a2984dfb-d5d6-45d9-9364-de3aa4a9e2fb" xsi:nil="true"/>
    <Subgroup xmlns="1bd4bb20-3b53-4be8-81ec-aa725c929aad">RMO</Subgroup>
    <SFItemID xmlns="17ec3dfb-ee43-496a-bf86-c65633bc0640" xsi:nil="true"/>
    <Authoritative_Version xmlns="a2984dfb-d5d6-45d9-9364-de3aa4a9e2fb">false</Authoritative_Version>
    <Aggregation_Status xmlns="a2984dfb-d5d6-45d9-9364-de3aa4a9e2fb">Normal</Aggregation_Status>
    <Function xmlns="e21cbe00-2104-4159-b9b9-bd54555d1bf2" xsi:nil="true"/>
    <MeetingDate xmlns="1bd4bb20-3b53-4be8-81ec-aa725c929aad" xsi:nil="true"/>
    <Target_Audience xmlns="a2984dfb-d5d6-45d9-9364-de3aa4a9e2fb">Internal</Target_Audience>
    <PRA_Date_Disposal xmlns="a2984dfb-d5d6-45d9-9364-de3aa4a9e2fb" xsi:nil="true"/>
    <PRA_Type xmlns="a2984dfb-d5d6-45d9-9364-de3aa4a9e2fb">Doc</PRA_Type>
    <SFVersion xmlns="17ec3dfb-ee43-496a-bf86-c65633bc0640" xsi:nil="true"/>
    <PRA_Text_3 xmlns="a2984dfb-d5d6-45d9-9364-de3aa4a9e2fb" xsi:nil="true"/>
    <PRA_Date_1 xmlns="a2984dfb-d5d6-45d9-9364-de3aa4a9e2fb" xsi:nil="true"/>
    <FunctionGroup xmlns="e21cbe00-2104-4159-b9b9-bd54555d1bf2" xsi:nil="true"/>
    <Activity xmlns="e21cbe00-2104-4159-b9b9-bd54555d1bf2" xsi:nil="true"/>
    <Original_Document xmlns="a2984dfb-d5d6-45d9-9364-de3aa4a9e2fb" xsi:nil="true"/>
    <PRA_Text_2 xmlns="a2984dfb-d5d6-45d9-9364-de3aa4a9e2fb" xsi:nil="true"/>
    <PRA_Text_5 xmlns="a2984dfb-d5d6-45d9-9364-de3aa4a9e2fb" xsi:nil="true"/>
    <Know-How_Type xmlns="a2984dfb-d5d6-45d9-9364-de3aa4a9e2fb">NA</Know-How_Type>
    <PRA_Text_1 xmlns="a2984dfb-d5d6-45d9-9364-de3aa4a9e2fb" xsi:nil="true"/>
    <PRA_Text_4 xmlns="a2984dfb-d5d6-45d9-9364-de3aa4a9e2fb" xsi:nil="true"/>
    <PRA_Date_2 xmlns="a2984dfb-d5d6-45d9-9364-de3aa4a9e2fb" xsi:nil="true"/>
    <Subactivity xmlns="e21cbe00-2104-4159-b9b9-bd54555d1bf2" xsi:nil="true"/>
    <Record_Type xmlns="a2984dfb-d5d6-45d9-9364-de3aa4a9e2fb">Normal</Record_Type>
    <Read_Only_Status xmlns="a2984dfb-d5d6-45d9-9364-de3aa4a9e2fb">Open</Read_Only_Status>
    <Related_People xmlns="a2984dfb-d5d6-45d9-9364-de3aa4a9e2fb">
      <UserInfo>
        <DisplayName/>
        <AccountId xsi:nil="true"/>
        <AccountType/>
      </UserInfo>
    </Related_Peop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AAAAAAAAAAAAAAAAAAAAAAAAAAAAAA0200A6447A319C7E034E9E6C95FA14DA053E" ma:contentTypeVersion="34" ma:contentTypeDescription="Standard Electronic Document" ma:contentTypeScope="" ma:versionID="c434581f9844c3c773f7aa8be25a30c6">
  <xsd:schema xmlns:xsd="http://www.w3.org/2001/XMLSchema" xmlns:xs="http://www.w3.org/2001/XMLSchema" xmlns:p="http://schemas.microsoft.com/office/2006/metadata/properties" xmlns:ns2="a2984dfb-d5d6-45d9-9364-de3aa4a9e2fb" xmlns:ns3="e21cbe00-2104-4159-b9b9-bd54555d1bf2" xmlns:ns4="1bd4bb20-3b53-4be8-81ec-aa725c929aad" xmlns:ns5="17ec3dfb-ee43-496a-bf86-c65633bc0640" targetNamespace="http://schemas.microsoft.com/office/2006/metadata/properties" ma:root="true" ma:fieldsID="8f1d346745b15cabc973ba5579e65bd6" ns2:_="" ns3:_="" ns4:_="" ns5:_="">
    <xsd:import namespace="a2984dfb-d5d6-45d9-9364-de3aa4a9e2fb"/>
    <xsd:import namespace="e21cbe00-2104-4159-b9b9-bd54555d1bf2"/>
    <xsd:import namespace="1bd4bb20-3b53-4be8-81ec-aa725c929aad"/>
    <xsd:import namespace="17ec3dfb-ee43-496a-bf86-c65633bc0640"/>
    <xsd:element name="properties">
      <xsd:complexType>
        <xsd:sequence>
          <xsd:element name="documentManagement">
            <xsd:complexType>
              <xsd:all>
                <xsd:element ref="ns2:Know-How_Type" minOccurs="0"/>
                <xsd:element ref="ns2:Target_Audience" minOccurs="0"/>
                <xsd:element ref="ns2:Related_People" minOccurs="0"/>
                <xsd:element ref="ns2:Original_Document" minOccurs="0"/>
                <xsd:element ref="ns2:RecordID" minOccurs="0"/>
                <xsd:element ref="ns2:PRA_Type" minOccurs="0"/>
                <xsd:element ref="ns2:Aggregation_Status" minOccurs="0"/>
                <xsd:element ref="ns2:Narrative" minOccurs="0"/>
                <xsd:element ref="ns2:Record_Type" minOccurs="0"/>
                <xsd:element ref="ns2:Read_Only_Status" minOccurs="0"/>
                <xsd:element ref="ns2:Authoritative_Version"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3:FunctionGroup" minOccurs="0"/>
                <xsd:element ref="ns3:Function" minOccurs="0"/>
                <xsd:element ref="ns3:Activity" minOccurs="0"/>
                <xsd:element ref="ns3:Subactivity" minOccurs="0"/>
                <xsd:element ref="ns3:Project" minOccurs="0"/>
                <xsd:element ref="ns3:Case" minOccurs="0"/>
                <xsd:element ref="ns3:DocumentType" minOccurs="0"/>
                <xsd:element ref="ns3:Key_x0020_Words" minOccurs="0"/>
                <xsd:element ref="ns3:CategoryName" minOccurs="0"/>
                <xsd:element ref="ns3:CategoryValue" minOccurs="0"/>
                <xsd:element ref="ns3:Volume" minOccurs="0"/>
                <xsd:element ref="ns4:Group" minOccurs="0"/>
                <xsd:element ref="ns4:Subgroup" minOccurs="0"/>
                <xsd:element ref="ns4:MeetingDate" minOccurs="0"/>
                <xsd:element ref="ns5:SFItemID" minOccurs="0"/>
                <xsd:element ref="ns5:SF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84dfb-d5d6-45d9-9364-de3aa4a9e2fb" elementFormDefault="qualified">
    <xsd:import namespace="http://schemas.microsoft.com/office/2006/documentManagement/types"/>
    <xsd:import namespace="http://schemas.microsoft.com/office/infopath/2007/PartnerControls"/>
    <xsd:element name="Know-How_Type" ma:index="7" nillable="true" ma:displayName="Know-How Type" ma:default="NA" ma:format="Dropdown" ma:hidden="true"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element name="Target_Audience" ma:index="8"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Related_People" ma:index="9" nillable="true" ma:displayName="Related People" ma:hidden="true" ma:list="UserInfo"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riginal_Document" ma:index="10" nillable="true" ma:displayName="Original Document" ma:hidden="true" ma:internalName="OriginalDocument">
      <xsd:simpleType>
        <xsd:restriction base="dms:Text"/>
      </xsd:simpleType>
    </xsd:element>
    <xsd:element name="RecordID" ma:index="11" nillable="true" ma:displayName="RecordID" ma:hidden="true" ma:internalName="RecordID" ma:readOnly="false">
      <xsd:simpleType>
        <xsd:restriction base="dms:Text"/>
      </xsd:simpleType>
    </xsd:element>
    <xsd:element name="PRA_Type" ma:index="13" nillable="true" ma:displayName="PRA Type" ma:default="Doc" ma:hidden="true" ma:internalName="PRAType" ma:readOnly="false">
      <xsd:simpleType>
        <xsd:restriction base="dms:Text"/>
      </xsd:simpleType>
    </xsd:element>
    <xsd:element name="Aggregation_Status" ma:index="14" nillable="true" ma:displayName="Aggregation Status" ma:default="Normal"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Narrative" ma:index="15" nillable="true" ma:displayName="Narrative" ma:hidden="true" ma:internalName="Narrative" ma:readOnly="false">
      <xsd:simpleType>
        <xsd:restriction base="dms:Note"/>
      </xsd:simpleType>
    </xsd:element>
    <xsd:element name="Record_Type" ma:index="16" nillable="true" ma:displayName="Business Value" ma:default="Normal" ma:hidden="true" ma:internalName="RecordType" ma:readOnly="false">
      <xsd:simpleType>
        <xsd:restriction base="dms:Choice">
          <xsd:enumeration value="Housekeeping"/>
          <xsd:enumeration value="Long Term Value"/>
          <xsd:enumeration value="Superseded"/>
          <xsd:enumeration value="Normal"/>
          <xsd:enumeration value="Cancelled"/>
          <xsd:enumeration value="Deleted"/>
        </xsd:restriction>
      </xsd:simpleType>
    </xsd:element>
    <xsd:element name="Read_Only_Status" ma:index="17"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Authoritative_Version" ma:index="18" nillable="true" ma:displayName="Authoritative Version" ma:default="0" ma:hidden="true" ma:internalName="AuthoritativeVersion" ma:readOnly="false">
      <xsd:simpleType>
        <xsd:restriction base="dms:Boolean"/>
      </xsd:simpleType>
    </xsd:element>
    <xsd:element name="PRA_Text_1" ma:index="19" nillable="true" ma:displayName="PRA Text 1" ma:hidden="true" ma:internalName="PraText1" ma:readOnly="false">
      <xsd:simpleType>
        <xsd:restriction base="dms:Text"/>
      </xsd:simpleType>
    </xsd:element>
    <xsd:element name="PRA_Text_2" ma:index="20" nillable="true" ma:displayName="PRA Text 2" ma:hidden="true" ma:internalName="PraText2" ma:readOnly="false">
      <xsd:simpleType>
        <xsd:restriction base="dms:Text"/>
      </xsd:simpleType>
    </xsd:element>
    <xsd:element name="PRA_Text_3" ma:index="21" nillable="true" ma:displayName="PRA Text 3" ma:hidden="true" ma:internalName="PraText3" ma:readOnly="false">
      <xsd:simpleType>
        <xsd:restriction base="dms:Text"/>
      </xsd:simpleType>
    </xsd:element>
    <xsd:element name="PRA_Text_4" ma:index="22" nillable="true" ma:displayName="PRA Text 4" ma:hidden="true" ma:internalName="PraText4" ma:readOnly="false">
      <xsd:simpleType>
        <xsd:restriction base="dms:Text"/>
      </xsd:simpleType>
    </xsd:element>
    <xsd:element name="PRA_Text_5" ma:index="23" nillable="true" ma:displayName="PRA Text 5" ma:hidden="true" ma:internalName="PraText5" ma:readOnly="false">
      <xsd:simpleType>
        <xsd:restriction base="dms:Text"/>
      </xsd:simpleType>
    </xsd:element>
    <xsd:element name="PRA_Date_1" ma:index="24" nillable="true" ma:displayName="PRA Date 1" ma:format="DateTime" ma:hidden="true" ma:internalName="PraDate1" ma:readOnly="false">
      <xsd:simpleType>
        <xsd:restriction base="dms:DateTime"/>
      </xsd:simpleType>
    </xsd:element>
    <xsd:element name="PRA_Date_2" ma:index="25" nillable="true" ma:displayName="PRA Date 2" ma:format="DateTime" ma:hidden="true" ma:internalName="PraDate2" ma:readOnly="false">
      <xsd:simpleType>
        <xsd:restriction base="dms:DateTime"/>
      </xsd:simpleType>
    </xsd:element>
    <xsd:element name="PRA_Date_3" ma:index="26" nillable="true" ma:displayName="PRA Date 3" ma:format="DateTime" ma:hidden="true" ma:internalName="PraDate3" ma:readOnly="false">
      <xsd:simpleType>
        <xsd:restriction base="dms:DateTime"/>
      </xsd:simpleType>
    </xsd:element>
    <xsd:element name="PRA_Date_Trigger" ma:index="27" nillable="true" ma:displayName="PRA Date Trigger" ma:format="DateTime" ma:hidden="true" ma:internalName="PraDateTrigger" ma:readOnly="false">
      <xsd:simpleType>
        <xsd:restriction base="dms:DateTime"/>
      </xsd:simpleType>
    </xsd:element>
    <xsd:element name="PRA_Date_Disposal" ma:index="28" nillable="true" ma:displayName="PRA Date Disposal" ma:format="DateTime" ma:hidden="true" ma:internalName="PraDateDisposal"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FunctionGroup" ma:index="29" nillable="true" ma:displayName="Function Group" ma:hidden="true" ma:internalName="FunctionGroup" ma:readOnly="false">
      <xsd:simpleType>
        <xsd:restriction base="dms:Text">
          <xsd:maxLength value="255"/>
        </xsd:restriction>
      </xsd:simpleType>
    </xsd:element>
    <xsd:element name="Function" ma:index="30" nillable="true" ma:displayName="Function" ma:hidden="true" ma:internalName="Function" ma:readOnly="false">
      <xsd:simpleType>
        <xsd:restriction base="dms:Text">
          <xsd:maxLength value="255"/>
        </xsd:restriction>
      </xsd:simpleType>
    </xsd:element>
    <xsd:element name="Activity" ma:index="31" nillable="true" ma:displayName="Activity" ma:hidden="true" ma:internalName="Activity" ma:readOnly="false">
      <xsd:simpleType>
        <xsd:restriction base="dms:Text">
          <xsd:maxLength value="255"/>
        </xsd:restriction>
      </xsd:simpleType>
    </xsd:element>
    <xsd:element name="Subactivity" ma:index="32" nillable="true" ma:displayName="Subactivity" ma:hidden="true" ma:internalName="Subactivity" ma:readOnly="false">
      <xsd:simpleType>
        <xsd:restriction base="dms:Text">
          <xsd:maxLength value="255"/>
        </xsd:restriction>
      </xsd:simpleType>
    </xsd:element>
    <xsd:element name="Project" ma:index="33" nillable="true" ma:displayName="Project" ma:default="RMO" ma:format="RadioButtons" ma:hidden="true" ma:internalName="Project" ma:readOnly="false">
      <xsd:simpleType>
        <xsd:union memberTypes="dms:Text">
          <xsd:simpleType>
            <xsd:restriction base="dms:Choice">
              <xsd:enumeration value="RMO"/>
            </xsd:restriction>
          </xsd:simpleType>
        </xsd:union>
      </xsd:simpleType>
    </xsd:element>
    <xsd:element name="Case" ma:index="34" nillable="true" ma:displayName="Topic" ma:default="Section 1 and 2 Manual Overview and General Information" ma:format="RadioButtons" ma:internalName="Case">
      <xsd:simpleType>
        <xsd:restriction base="dms:Choice">
          <xsd:enumeration value="Section 1 and 2 Manual Overview and General Information"/>
          <xsd:enumeration value="SToNZ Manual Clauses"/>
          <xsd:enumeration value="Additional Resources, Templates, Forms"/>
          <xsd:enumeration value="Reimbursement Lists"/>
        </xsd:restriction>
      </xsd:simpleType>
    </xsd:element>
    <xsd:element name="DocumentType" ma:index="35" nillable="true" ma:displayName="Document Type" ma:hidden="true" ma:internalName="DocumentType" ma:readOnly="false">
      <xsd:simpleType>
        <xsd:restriction base="dms:Text">
          <xsd:maxLength value="255"/>
        </xsd:restriction>
      </xsd:simpleType>
    </xsd:element>
    <xsd:element name="Key_x0020_Words" ma:index="36" nillable="true" ma:displayName="Key Words" ma:hidden="true" ma:internalName="Key_x0020_Words" ma:readOnly="false">
      <xsd:complexType>
        <xsd:complexContent>
          <xsd:extension base="dms:MultiChoiceFillIn">
            <xsd:sequence>
              <xsd:element name="Value" maxOccurs="unbounded" minOccurs="0" nillable="true">
                <xsd:simpleType>
                  <xsd:union memberTypes="dms:Text">
                    <xsd:simpleType>
                      <xsd:restriction base="dms:Choice">
                        <xsd:enumeration value="Not yet defined"/>
                      </xsd:restriction>
                    </xsd:simpleType>
                  </xsd:union>
                </xsd:simpleType>
              </xsd:element>
            </xsd:sequence>
          </xsd:extension>
        </xsd:complexContent>
      </xsd:complexType>
    </xsd:element>
    <xsd:element name="CategoryName" ma:index="37" nillable="true" ma:displayName="Category" ma:hidden="true" ma:internalName="CategoryName" ma:readOnly="false">
      <xsd:simpleType>
        <xsd:restriction base="dms:Text">
          <xsd:maxLength value="255"/>
        </xsd:restriction>
      </xsd:simpleType>
    </xsd:element>
    <xsd:element name="CategoryValue" ma:index="38" nillable="true" ma:displayName="Category Value" ma:hidden="true" ma:internalName="CategoryValue" ma:readOnly="false">
      <xsd:simpleType>
        <xsd:restriction base="dms:Text">
          <xsd:maxLength value="255"/>
        </xsd:restriction>
      </xsd:simpleType>
    </xsd:element>
    <xsd:element name="Volume" ma:index="39" nillable="true" ma:displayName="Volume" ma:hidden="true" ma:internalName="Volu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d4bb20-3b53-4be8-81ec-aa725c929aad" elementFormDefault="qualified">
    <xsd:import namespace="http://schemas.microsoft.com/office/2006/documentManagement/types"/>
    <xsd:import namespace="http://schemas.microsoft.com/office/infopath/2007/PartnerControls"/>
    <xsd:element name="Group" ma:index="40" nillable="true" ma:displayName="Group" ma:default="Medical" ma:format="Dropdown" ma:hidden="true" ma:internalName="Group" ma:readOnly="false">
      <xsd:simpleType>
        <xsd:union memberTypes="dms:Text">
          <xsd:simpleType>
            <xsd:restriction base="dms:Choice">
              <xsd:enumeration value="Medical"/>
            </xsd:restriction>
          </xsd:simpleType>
        </xsd:union>
      </xsd:simpleType>
    </xsd:element>
    <xsd:element name="Subgroup" ma:index="41" nillable="true" ma:displayName="Subgroup" ma:default="RMO" ma:format="Dropdown" ma:hidden="true" ma:internalName="Subgroup" ma:readOnly="false">
      <xsd:simpleType>
        <xsd:union memberTypes="dms:Text">
          <xsd:simpleType>
            <xsd:restriction base="dms:Choice">
              <xsd:enumeration value="RMO"/>
            </xsd:restriction>
          </xsd:simpleType>
        </xsd:union>
      </xsd:simpleType>
    </xsd:element>
    <xsd:element name="MeetingDate" ma:index="42" nillable="true" ma:displayName="Meeting Date" ma:format="DateOnly" ma:hidden="true"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ec3dfb-ee43-496a-bf86-c65633bc0640" elementFormDefault="qualified">
    <xsd:import namespace="http://schemas.microsoft.com/office/2006/documentManagement/types"/>
    <xsd:import namespace="http://schemas.microsoft.com/office/infopath/2007/PartnerControls"/>
    <xsd:element name="SFItemID" ma:index="43" nillable="true" ma:displayName="SFItemID" ma:hidden="true" ma:internalName="SFItemID" ma:readOnly="false">
      <xsd:simpleType>
        <xsd:restriction base="dms:Text">
          <xsd:maxLength value="255"/>
        </xsd:restriction>
      </xsd:simpleType>
    </xsd:element>
    <xsd:element name="SFVersion" ma:index="44" nillable="true" ma:displayName="SFVersion" ma:hidden="true" ma:internalName="SFVers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CCB5E4-7726-4662-B5E2-E149E59928AC}">
  <ds:schemaRefs>
    <ds:schemaRef ds:uri="a2984dfb-d5d6-45d9-9364-de3aa4a9e2fb"/>
    <ds:schemaRef ds:uri="1bd4bb20-3b53-4be8-81ec-aa725c929aad"/>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17ec3dfb-ee43-496a-bf86-c65633bc0640"/>
    <ds:schemaRef ds:uri="e21cbe00-2104-4159-b9b9-bd54555d1bf2"/>
  </ds:schemaRefs>
</ds:datastoreItem>
</file>

<file path=customXml/itemProps2.xml><?xml version="1.0" encoding="utf-8"?>
<ds:datastoreItem xmlns:ds="http://schemas.openxmlformats.org/officeDocument/2006/customXml" ds:itemID="{5B23823A-925F-4436-9A4A-C9C1A9A461F1}">
  <ds:schemaRefs>
    <ds:schemaRef ds:uri="http://schemas.microsoft.com/sharepoint/v3/contenttype/forms"/>
  </ds:schemaRefs>
</ds:datastoreItem>
</file>

<file path=customXml/itemProps3.xml><?xml version="1.0" encoding="utf-8"?>
<ds:datastoreItem xmlns:ds="http://schemas.openxmlformats.org/officeDocument/2006/customXml" ds:itemID="{C24B6B29-1460-4B8D-BB42-83A0DC0B8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84dfb-d5d6-45d9-9364-de3aa4a9e2fb"/>
    <ds:schemaRef ds:uri="e21cbe00-2104-4159-b9b9-bd54555d1bf2"/>
    <ds:schemaRef ds:uri="1bd4bb20-3b53-4be8-81ec-aa725c929aad"/>
    <ds:schemaRef ds:uri="17ec3dfb-ee43-496a-bf86-c65633bc0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CME Claim Form</vt:lpstr>
      <vt:lpstr>Read Me</vt:lpstr>
      <vt:lpstr>Sheet1</vt:lpstr>
      <vt:lpstr>'CME Claim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Laycock (NRA)</dc:creator>
  <cp:lastModifiedBy>Heather Rawiri (NRA)</cp:lastModifiedBy>
  <cp:lastPrinted>2021-08-11T23:35:45Z</cp:lastPrinted>
  <dcterms:created xsi:type="dcterms:W3CDTF">2005-10-11T23:23:22Z</dcterms:created>
  <dcterms:modified xsi:type="dcterms:W3CDTF">2021-08-11T23:37:36Z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0x010100AAAAAAAAAAAAAAAAAAAAAAAAAAAAAA0200A6447A319C7E034E9E6C95FA14DA053E</vt:lpwstr>
  </property>
  <property fmtid="{D5CDD505-2E9C-101B-9397-08002B2CF9AE}" pid="3" name="_ModerationStatus">
    <vt:lpwstr>0</vt:lpwstr>
  </property>
</Properties>
</file>