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2838" documentId="8_{330D98E5-20F5-41D5-9AA4-1214AFC26BE9}" xr6:coauthVersionLast="47" xr6:coauthVersionMax="47" xr10:uidLastSave="{5837F8AB-8800-4B3B-B728-76C6EC0A592C}"/>
  <bookViews>
    <workbookView xWindow="13215" yWindow="-16320" windowWidth="29040" windowHeight="15840" tabRatio="838" activeTab="3" xr2:uid="{00000000-000D-0000-FFFF-FFFF00000000}"/>
  </bookViews>
  <sheets>
    <sheet name="Instructions" sheetId="13" r:id="rId1"/>
    <sheet name="EVALUATION WORKSHOP SETUP" sheetId="9" r:id="rId2"/>
    <sheet name="OPTIONS - DESCRIPTIONS" sheetId="10" r:id="rId3"/>
    <sheet name="OPTIONS EVALUATION" sheetId="12" r:id="rId4"/>
    <sheet name="LOOK-UP TABLES" sheetId="6" state="hidden" r:id="rId5"/>
  </sheets>
  <definedNames>
    <definedName name="CriteriaRating">'LOOK-UP TABLES'!#REF!</definedName>
    <definedName name="CriteriaWeighting">'LOOK-UP TABLES'!#REF!</definedName>
    <definedName name="FinancialRank">'LOOK-UP TABLES'!#REF!</definedName>
    <definedName name="_xlnm.Print_Area" localSheetId="3">'OPTIONS EVALUATION'!$A$1:$M$93</definedName>
    <definedName name="YesNo">'LOOK-UP TABLES'!#REF!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8" i="12" l="1"/>
  <c r="F77" i="12"/>
  <c r="L76" i="12"/>
  <c r="J76" i="12"/>
  <c r="H76" i="12"/>
  <c r="L55" i="12"/>
  <c r="J55" i="12"/>
  <c r="H55" i="12"/>
  <c r="L44" i="12"/>
  <c r="J44" i="12"/>
  <c r="H44" i="12"/>
  <c r="L37" i="12"/>
  <c r="J37" i="12"/>
  <c r="H37" i="12"/>
  <c r="L30" i="12"/>
  <c r="J30" i="12"/>
  <c r="H30" i="12"/>
  <c r="L19" i="12"/>
  <c r="J19" i="12"/>
  <c r="H19" i="12"/>
  <c r="L8" i="12"/>
  <c r="J8" i="12"/>
  <c r="H8" i="12"/>
  <c r="L87" i="12"/>
  <c r="J87" i="12"/>
  <c r="H87" i="12"/>
  <c r="F92" i="12"/>
  <c r="G87" i="12" s="1"/>
  <c r="M85" i="12"/>
  <c r="K85" i="12"/>
  <c r="I85" i="12"/>
  <c r="M83" i="12"/>
  <c r="K83" i="12"/>
  <c r="I83" i="12"/>
  <c r="I90" i="12"/>
  <c r="M90" i="12"/>
  <c r="K90" i="12"/>
  <c r="M88" i="12"/>
  <c r="K88" i="12"/>
  <c r="I88" i="12"/>
  <c r="M81" i="12"/>
  <c r="K81" i="12"/>
  <c r="I81" i="12"/>
  <c r="M79" i="12"/>
  <c r="K79" i="12"/>
  <c r="I79" i="12"/>
  <c r="M77" i="12"/>
  <c r="K77" i="12"/>
  <c r="I77" i="12"/>
  <c r="M58" i="12"/>
  <c r="K58" i="12"/>
  <c r="I58" i="12"/>
  <c r="M60" i="12"/>
  <c r="K60" i="12"/>
  <c r="I60" i="12"/>
  <c r="M62" i="12"/>
  <c r="K62" i="12"/>
  <c r="I62" i="12"/>
  <c r="M74" i="12"/>
  <c r="K74" i="12"/>
  <c r="I74" i="12"/>
  <c r="M72" i="12"/>
  <c r="K72" i="12"/>
  <c r="I72" i="12"/>
  <c r="M70" i="12"/>
  <c r="K70" i="12"/>
  <c r="I70" i="12"/>
  <c r="M68" i="12"/>
  <c r="K68" i="12"/>
  <c r="I68" i="12"/>
  <c r="M66" i="12"/>
  <c r="K66" i="12"/>
  <c r="I66" i="12"/>
  <c r="K87" i="12" l="1"/>
  <c r="M87" i="12"/>
  <c r="I87" i="12"/>
  <c r="M49" i="12"/>
  <c r="K49" i="12"/>
  <c r="I49" i="12"/>
  <c r="M47" i="12"/>
  <c r="K47" i="12"/>
  <c r="I47" i="12"/>
  <c r="M51" i="12"/>
  <c r="K51" i="12"/>
  <c r="I51" i="12"/>
  <c r="M11" i="12"/>
  <c r="K11" i="12"/>
  <c r="I11" i="12"/>
  <c r="F38" i="12"/>
  <c r="M40" i="12"/>
  <c r="K40" i="12"/>
  <c r="I40" i="12"/>
  <c r="M38" i="12"/>
  <c r="K38" i="12"/>
  <c r="I38" i="12"/>
  <c r="M42" i="12"/>
  <c r="K42" i="12"/>
  <c r="I42" i="12"/>
  <c r="M33" i="12"/>
  <c r="K33" i="12"/>
  <c r="I33" i="12"/>
  <c r="M31" i="12"/>
  <c r="K31" i="12"/>
  <c r="I31" i="12"/>
  <c r="M26" i="12"/>
  <c r="K26" i="12"/>
  <c r="I26" i="12"/>
  <c r="M22" i="12"/>
  <c r="K22" i="12"/>
  <c r="I22" i="12"/>
  <c r="M20" i="12"/>
  <c r="K20" i="12"/>
  <c r="I20" i="12"/>
  <c r="M24" i="12"/>
  <c r="K24" i="12"/>
  <c r="I24" i="12"/>
  <c r="F9" i="12"/>
  <c r="F20" i="12"/>
  <c r="M13" i="12"/>
  <c r="K13" i="12"/>
  <c r="I13" i="12"/>
  <c r="M9" i="12"/>
  <c r="K9" i="12"/>
  <c r="I9" i="12"/>
  <c r="M64" i="12"/>
  <c r="K64" i="12"/>
  <c r="I64" i="12"/>
  <c r="M56" i="12"/>
  <c r="K56" i="12"/>
  <c r="I56" i="12"/>
  <c r="F56" i="12"/>
  <c r="M53" i="12"/>
  <c r="K53" i="12"/>
  <c r="I53" i="12"/>
  <c r="M45" i="12"/>
  <c r="K45" i="12"/>
  <c r="I45" i="12"/>
  <c r="F45" i="12"/>
  <c r="M35" i="12"/>
  <c r="M28" i="12"/>
  <c r="M17" i="12"/>
  <c r="M15" i="12"/>
  <c r="K35" i="12"/>
  <c r="K28" i="12"/>
  <c r="K17" i="12"/>
  <c r="K15" i="12"/>
  <c r="I35" i="12"/>
  <c r="I28" i="12"/>
  <c r="I17" i="12"/>
  <c r="I15" i="12"/>
  <c r="F31" i="12"/>
  <c r="G19" i="12" l="1"/>
  <c r="K19" i="12" l="1"/>
  <c r="M19" i="12"/>
  <c r="I19" i="12"/>
  <c r="G44" i="12"/>
  <c r="G55" i="12"/>
  <c r="G76" i="12"/>
  <c r="G30" i="12"/>
  <c r="G37" i="12"/>
  <c r="G8" i="12"/>
  <c r="K76" i="12" l="1"/>
  <c r="M76" i="12"/>
  <c r="I76" i="12"/>
  <c r="M55" i="12"/>
  <c r="I55" i="12"/>
  <c r="K55" i="12"/>
  <c r="I8" i="12"/>
  <c r="M8" i="12"/>
  <c r="K8" i="12"/>
  <c r="I37" i="12"/>
  <c r="K37" i="12"/>
  <c r="M37" i="12"/>
  <c r="M30" i="12"/>
  <c r="K30" i="12"/>
  <c r="I30" i="12"/>
  <c r="I44" i="12"/>
  <c r="M44" i="12"/>
  <c r="K44" i="12"/>
  <c r="G92" i="12"/>
  <c r="H92" i="12" l="1"/>
  <c r="L92" i="12"/>
  <c r="J92" i="12"/>
  <c r="J93" i="12" l="1"/>
  <c r="L93" i="12"/>
  <c r="H93" i="12"/>
</calcChain>
</file>

<file path=xl/sharedStrings.xml><?xml version="1.0" encoding="utf-8"?>
<sst xmlns="http://schemas.openxmlformats.org/spreadsheetml/2006/main" count="241" uniqueCount="208">
  <si>
    <t>PROJECT DETAILS</t>
  </si>
  <si>
    <t>Project Title:</t>
  </si>
  <si>
    <t>Workshop Location:</t>
  </si>
  <si>
    <t>Workshop Date:</t>
  </si>
  <si>
    <t>Completed by:</t>
  </si>
  <si>
    <t>First name</t>
  </si>
  <si>
    <t>Last name</t>
  </si>
  <si>
    <t>Organisation</t>
  </si>
  <si>
    <t>Job title</t>
  </si>
  <si>
    <t>Email address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</si>
  <si>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</si>
  <si>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</si>
  <si>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</si>
  <si>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</si>
  <si>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</si>
  <si>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</si>
  <si>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</si>
  <si>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</si>
  <si>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</si>
  <si>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</si>
  <si>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</si>
  <si>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</si>
  <si>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</si>
  <si>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</si>
  <si>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</si>
  <si>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</si>
  <si>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</si>
  <si>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</si>
  <si>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</si>
  <si>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</si>
  <si>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</si>
  <si>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</si>
  <si>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</si>
  <si>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</si>
  <si>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</si>
  <si>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</si>
  <si>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</si>
  <si>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</si>
  <si>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</si>
  <si>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</si>
  <si>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</si>
  <si>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</si>
  <si>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OPTIONS</t>
  </si>
  <si>
    <t>Option</t>
  </si>
  <si>
    <t>Description</t>
  </si>
  <si>
    <t>OPTIONS EVALUATION - MASTERPLAN</t>
  </si>
  <si>
    <t>Facility:</t>
  </si>
  <si>
    <t>Date:</t>
  </si>
  <si>
    <t>Weighting</t>
  </si>
  <si>
    <t>Raw Score</t>
  </si>
  <si>
    <t>Weighted Score</t>
  </si>
  <si>
    <t>2</t>
  </si>
  <si>
    <t>4</t>
  </si>
  <si>
    <t>People &amp; Amenity</t>
  </si>
  <si>
    <t>Rating</t>
  </si>
  <si>
    <t>Score</t>
  </si>
  <si>
    <t>Definition</t>
  </si>
  <si>
    <t>Critical significance / Mandatory</t>
  </si>
  <si>
    <t>Achieves optimal outcome</t>
  </si>
  <si>
    <t>High order of priority</t>
  </si>
  <si>
    <t>Not applicable to this project</t>
  </si>
  <si>
    <t>Does not achieve desired outcome</t>
  </si>
  <si>
    <t>Campus Zoning</t>
  </si>
  <si>
    <t>Internal Flows</t>
  </si>
  <si>
    <t>%</t>
  </si>
  <si>
    <t>Context &amp; Connectivity</t>
  </si>
  <si>
    <t>Option 1</t>
  </si>
  <si>
    <t>Option 2</t>
  </si>
  <si>
    <t>Option 3</t>
  </si>
  <si>
    <t>MASTERPLAN CRITERIA</t>
  </si>
  <si>
    <t>Functionality Requirements</t>
  </si>
  <si>
    <t>Resiliance</t>
  </si>
  <si>
    <t>Value Creation</t>
  </si>
  <si>
    <t xml:space="preserve">Urban Design / Distric Planning </t>
  </si>
  <si>
    <t>Functional Relationships</t>
  </si>
  <si>
    <t>Long Term expansion, renewal and replacement strategy</t>
  </si>
  <si>
    <t>Context and Neighbours</t>
  </si>
  <si>
    <t>External Spaces and Therapeutic Gardens</t>
  </si>
  <si>
    <t>Built Form</t>
  </si>
  <si>
    <t>Healthy, active communities</t>
  </si>
  <si>
    <t>Territorial authority requirements</t>
  </si>
  <si>
    <t>Transport Planning</t>
  </si>
  <si>
    <t>Access for Pedestrian and cyclist</t>
  </si>
  <si>
    <t>Carparking, vehicle charging and secure bicycle storage</t>
  </si>
  <si>
    <t>Travel Distances</t>
  </si>
  <si>
    <t>Universal Design</t>
  </si>
  <si>
    <t>Crime Prevention</t>
  </si>
  <si>
    <t>Service Requirements</t>
  </si>
  <si>
    <r>
      <rPr>
        <b/>
        <sz val="11"/>
        <rFont val="Arial"/>
        <family val="2"/>
      </rPr>
      <t>Specific project Criteria:</t>
    </r>
    <r>
      <rPr>
        <sz val="11"/>
        <rFont val="Arial"/>
        <family val="2"/>
      </rPr>
      <t xml:space="preserve"> (To be completed by project team when required) 
</t>
    </r>
    <r>
      <rPr>
        <sz val="11"/>
        <color theme="2" tint="-0.499984740745262"/>
        <rFont val="Arial"/>
        <family val="2"/>
      </rPr>
      <t>- "i.e. The option accomodates all the number of beds required on each phase "
- "i.e. The option allows for on campus and off campus solutions for food services"
- ...</t>
    </r>
  </si>
  <si>
    <r>
      <rPr>
        <b/>
        <sz val="11"/>
        <rFont val="Arial"/>
        <family val="2"/>
      </rPr>
      <t xml:space="preserve">General Criteria: </t>
    </r>
    <r>
      <rPr>
        <sz val="11"/>
        <rFont val="Arial"/>
        <family val="2"/>
      </rPr>
      <t xml:space="preserve"> Evaluates how the masterplan responds to the local authorities built-form requirements or the level of risk in case of non-compliance.
</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</si>
  <si>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uses proposed are responding to the district plan coniderations for Chester St..."
- "ie The options are within the cutting planes defined in the district plan..."
- ...</t>
    </r>
  </si>
  <si>
    <r>
      <rPr>
        <b/>
        <sz val="11"/>
        <rFont val="Arial"/>
        <family val="2"/>
      </rPr>
      <t>General Criteria:</t>
    </r>
    <r>
      <rPr>
        <sz val="11"/>
        <rFont val="Arial"/>
        <family val="2"/>
      </rPr>
      <t xml:space="preserve"> The masterplan must illustrate a thoughtful integration of site entrances that prioritize the safety and convenience of pedestrians and cyclists including their separation from vehicular flows.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</si>
  <si>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proposal creates clear pedestrian entries from Chester st, in which the main public transport stops are located ..."
- ...</t>
    </r>
  </si>
  <si>
    <r>
      <rPr>
        <b/>
        <sz val="11"/>
        <rFont val="Arial"/>
        <family val="2"/>
      </rPr>
      <t>General Criteria:</t>
    </r>
    <r>
      <rPr>
        <sz val="11"/>
        <rFont val="Arial"/>
        <family val="2"/>
      </rPr>
      <t xml:space="preserve"> Demonstrates how the masterplan minimises travel distances for patients, staff and visitors within the facility.</t>
    </r>
  </si>
  <si>
    <r>
      <rPr>
        <b/>
        <sz val="11"/>
        <rFont val="Arial"/>
        <family val="2"/>
      </rPr>
      <t xml:space="preserve">General Criteria: </t>
    </r>
    <r>
      <rPr>
        <sz val="11"/>
        <rFont val="Arial"/>
        <family val="2"/>
      </rPr>
      <t>The site design must consider the safety of everyone on site, with explicit analysis to support crime prevention through environmental design</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</si>
  <si>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vertical configuration of the block and stack minimises walking circulation allowing for faster access to services to patients and visitors with limited mobility ..."
- ...</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</si>
  <si>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proposal creates the main at a street level avoiding the need for those with mobility limitations to go through an alternative path ..."
- ...</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</si>
  <si>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proposal creates a public front in the main street with high level of visibility from the interior by placing those public functions there. This increases the safety of pedestrians walking though the street specially after hours.
- "ie the proposal provides a clear separation of  24h functions from those with 9-5pm activity allowing for a better control of movements afterhours</t>
    </r>
    <r>
      <rPr>
        <sz val="11"/>
        <rFont val="Arial"/>
        <family val="2"/>
      </rPr>
      <t>..."</t>
    </r>
  </si>
  <si>
    <t>Environmental Benefits</t>
  </si>
  <si>
    <t>Economic Benefits</t>
  </si>
  <si>
    <t>Contributing to a healthy urban/suburban/rural environment</t>
  </si>
  <si>
    <t>Social Benefits - Te Pae Tata equity objectives</t>
  </si>
  <si>
    <t>Broader Public Outcomes</t>
  </si>
  <si>
    <r>
      <rPr>
        <b/>
        <sz val="11"/>
        <rFont val="Arial"/>
        <family val="2"/>
      </rPr>
      <t>General Criteria:</t>
    </r>
    <r>
      <rPr>
        <sz val="11"/>
        <rFont val="Arial"/>
        <family val="2"/>
      </rPr>
      <t xml:space="preserve"> Demonstrates how the masterplan maximises the impact to deliver Broader Public Outcomes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</si>
  <si>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allows for a number of smaller and independent tranches of work during construction that could be delivered by local construction companies maximising the economic benefits for the local community ..."
- ...</t>
    </r>
  </si>
  <si>
    <r>
      <rPr>
        <b/>
        <sz val="11"/>
        <rFont val="Arial"/>
        <family val="2"/>
      </rPr>
      <t>General Criteria:</t>
    </r>
    <r>
      <rPr>
        <sz val="11"/>
        <rFont val="Arial"/>
        <family val="2"/>
      </rPr>
      <t xml:space="preserve"> The Masterplan delivers functional and enjoyable places for people to live, work and spend leisure time, fostering community interaction and making it easy for people of all ages and abilities to have healthy lifestyles and engage in regular physical activity.</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</si>
  <si>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transform the existing industrial area into a Study and Research hub significantly improving the urban environment for the residential area adjacent to the site ..."
- "ie The option minimises the impact of roads and infrastructure on the site while maximising the existing natural environment..."</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</si>
  <si>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will suport the local bussiness by increasing the pedestrian activity in Chester st by an estimated 34% over the next decade ..."
- ...</t>
    </r>
  </si>
  <si>
    <t>Disruption to key local utility services</t>
  </si>
  <si>
    <t>Standalone Mode</t>
  </si>
  <si>
    <t>Geotechnical</t>
  </si>
  <si>
    <t>Extreme Weather events</t>
  </si>
  <si>
    <t>Tsunami</t>
  </si>
  <si>
    <t>Volcanic events</t>
  </si>
  <si>
    <t>Chemical/Industrial events</t>
  </si>
  <si>
    <t>Pandemic mode</t>
  </si>
  <si>
    <t>Other mass casualty events</t>
  </si>
  <si>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xml:space="preserve">- "ie Enables rapid mobilisation of surge capacity with an expandable footprint of the ED department into the adjacent parking"
- "ie Supports pandemic mode with separation of flows in ED &amp; critical areas </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</si>
  <si>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Enables to quickly establish e a temporary field hospital with good logistics flows to the main hospital 
- " ie The back of house parking allows to establish temporary mortuary storage..."</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</si>
  <si>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provides an area beside the ambulance deck with independent acces  for decontamination of patients in case of an accident at the local chemical plant"</t>
    </r>
  </si>
  <si>
    <r>
      <rPr>
        <b/>
        <sz val="11"/>
        <rFont val="Arial"/>
        <family val="2"/>
      </rPr>
      <t>General Criteria:</t>
    </r>
    <r>
      <rPr>
        <sz val="11"/>
        <rFont val="Arial"/>
        <family val="2"/>
      </rPr>
      <t xml:space="preserve"> Demonstrates how the masterplan respond to local risks
</t>
    </r>
  </si>
  <si>
    <r>
      <rPr>
        <b/>
        <sz val="11"/>
        <rFont val="Arial"/>
        <family val="2"/>
      </rPr>
      <t>General Criteria:</t>
    </r>
    <r>
      <rPr>
        <sz val="11"/>
        <rFont val="Arial"/>
        <family val="2"/>
      </rPr>
      <t xml:space="preserve"> Demonstrates how the masterplan provides a response to potential volcanic risks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</si>
  <si>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location of the emergency entry and ambulance deck will minimise exposure to prevalent winds reducing impact of ash ..."
- ...</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</si>
  <si>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provides alternative entry paths for vehicles into the site in case the main routes are blocked during a Tsunami ..."
-  ...</t>
    </r>
  </si>
  <si>
    <r>
      <rPr>
        <b/>
        <sz val="11"/>
        <rFont val="Arial"/>
        <family val="2"/>
      </rPr>
      <t>General Criteria:</t>
    </r>
    <r>
      <rPr>
        <sz val="11"/>
        <rFont val="Arial"/>
        <family val="2"/>
      </rPr>
      <t xml:space="preserve"> Demonstrates how the masterplan provides a response to potential seismic risks</t>
    </r>
  </si>
  <si>
    <r>
      <rPr>
        <b/>
        <sz val="11"/>
        <rFont val="Arial"/>
        <family val="2"/>
      </rPr>
      <t>General Criteria:</t>
    </r>
    <r>
      <rPr>
        <sz val="11"/>
        <rFont val="Arial"/>
        <family val="2"/>
      </rPr>
      <t xml:space="preserve"> Demonstrates how the masterplan provides a response to potential tsunami risks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</si>
  <si>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xml:space="preserve">- "ie the option will substitute or reinforce the buildings with lower seismic ratings during the first stage ..."
- ."ie the option provides a more resiliant site by minimising the risk over current site infrastructure by..." </t>
    </r>
  </si>
  <si>
    <r>
      <rPr>
        <b/>
        <sz val="11"/>
        <rFont val="Arial"/>
        <family val="2"/>
      </rPr>
      <t>General Criteria:</t>
    </r>
    <r>
      <rPr>
        <sz val="11"/>
        <rFont val="Arial"/>
        <family val="2"/>
      </rPr>
      <t xml:space="preserve"> Demonstrates how the masterplan provides a response to potential extreme weather events risks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</si>
  <si>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provides a better protection from the risk of landslides from the east hill by locating the main functions on the west side  ..."
- ...</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</si>
  <si>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increases the distance to the north boundary to avoid ground stabilisation works on that side of the campus ..."
- ...</t>
    </r>
  </si>
  <si>
    <r>
      <rPr>
        <b/>
        <sz val="11"/>
        <rFont val="Arial"/>
        <family val="2"/>
      </rPr>
      <t>General Criteria:</t>
    </r>
    <r>
      <rPr>
        <sz val="11"/>
        <rFont val="Arial"/>
        <family val="2"/>
      </rPr>
      <t xml:space="preserve"> Demonstrates how the masterplan provides capacity for the facility to run in Standalone mode</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</si>
  <si>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will  space to provide additional potable water storage ..."
- "ie this option allows increased storage capacity for essential supplies in the basement area..."</t>
    </r>
  </si>
  <si>
    <r>
      <rPr>
        <b/>
        <sz val="11"/>
        <rFont val="Arial"/>
        <family val="2"/>
      </rPr>
      <t>General Criteria:</t>
    </r>
    <r>
      <rPr>
        <sz val="11"/>
        <rFont val="Arial"/>
        <family val="2"/>
      </rPr>
      <t xml:space="preserve"> Demonstrates how the masterplan minimises risk of disruption of service from local utilities.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</si>
  <si>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allows a double high voltatge connection from two independent  HV rings ..."
- ...</t>
    </r>
  </si>
  <si>
    <t>Staging and Decanting</t>
  </si>
  <si>
    <t>Constructability</t>
  </si>
  <si>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minimises the amount of decanting steps required for ED and the amount of  temporary facilities required during the development"</t>
    </r>
  </si>
  <si>
    <r>
      <rPr>
        <b/>
        <sz val="11"/>
        <rFont val="Arial"/>
        <family val="2"/>
      </rPr>
      <t>General Criteria:</t>
    </r>
    <r>
      <rPr>
        <sz val="11"/>
        <rFont val="Arial"/>
        <family val="2"/>
      </rPr>
      <t xml:space="preserve"> The plan should show how long-term use of the site will maximise the benefit from the investment, showing how the useful life of buildings can be extended </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</si>
  <si>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minimises operational impacts and risks during construction on the Emergency department</t>
    </r>
  </si>
  <si>
    <t>Site Consumption</t>
  </si>
  <si>
    <t>Site Services and Infrastructure</t>
  </si>
  <si>
    <t>Commercial Opportunities and co-located partners - leasing</t>
  </si>
  <si>
    <r>
      <rPr>
        <b/>
        <sz val="11"/>
        <rFont val="Arial"/>
        <family val="2"/>
      </rPr>
      <t>General Criteria:</t>
    </r>
    <r>
      <rPr>
        <sz val="11"/>
        <rFont val="Arial"/>
        <family val="2"/>
      </rPr>
      <t xml:space="preserve"> The masterplan uses land as efficiently as possible</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</si>
  <si>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increases building heights and minimises land use for the acute building.."</t>
    </r>
  </si>
  <si>
    <r>
      <rPr>
        <b/>
        <sz val="11"/>
        <rFont val="Arial"/>
        <family val="2"/>
      </rPr>
      <t>General Criteria:</t>
    </r>
    <r>
      <rPr>
        <sz val="11"/>
        <rFont val="Arial"/>
        <family val="2"/>
      </rPr>
      <t xml:space="preserve"> The masterplan demonstrate ability for the buildings to accomodates changes of uses in the future </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</si>
  <si>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allows for a standard 9m grid through the main building maximising flexibility of use"
- The option allows to extend the floorplates of the proposed IPUs..."</t>
    </r>
  </si>
  <si>
    <r>
      <rPr>
        <b/>
        <sz val="11"/>
        <rFont val="Arial"/>
        <family val="2"/>
      </rPr>
      <t>General Criteria:</t>
    </r>
    <r>
      <rPr>
        <sz val="11"/>
        <rFont val="Arial"/>
        <family val="2"/>
      </rPr>
      <t xml:space="preserve"> The masterplan should assess how the health service could be improved by taking advatage of potential col-locations within the campus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</si>
  <si>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allows to accomodate the local primary care service provider within the campus bringing efficiencies in..."
The option allows for the NZ Blood Service to be based in Campus ..."</t>
    </r>
  </si>
  <si>
    <r>
      <rPr>
        <b/>
        <sz val="11"/>
        <rFont val="Arial"/>
        <family val="2"/>
      </rPr>
      <t>General Criteria:</t>
    </r>
    <r>
      <rPr>
        <sz val="11"/>
        <rFont val="Arial"/>
        <family val="2"/>
      </rPr>
      <t xml:space="preserve"> Demonstrates effective separation of public, clinical, and logistic flows and separation for Tupāpaku. Consideration of māori culture in dirty linen, waste, food and tūpāpaku flows both for adults and baby. Considers 24/7 access pathway
</t>
    </r>
  </si>
  <si>
    <r>
      <rPr>
        <b/>
        <sz val="11"/>
        <rFont val="Arial"/>
        <family val="2"/>
      </rPr>
      <t xml:space="preserve">General Criteria: </t>
    </r>
    <r>
      <rPr>
        <sz val="11"/>
        <rFont val="Arial"/>
        <family val="2"/>
      </rPr>
      <t xml:space="preserve">Demonstrates a long term expansion strategy, including replacement and renewal of existing assets beyond current service projections and changes resulting from increased digital technology utilisation. </t>
    </r>
  </si>
  <si>
    <r>
      <rPr>
        <b/>
        <sz val="11"/>
        <rFont val="Arial"/>
        <family val="2"/>
      </rPr>
      <t>General Criteria:</t>
    </r>
    <r>
      <rPr>
        <sz val="11"/>
        <rFont val="Arial"/>
        <family val="2"/>
      </rPr>
      <t xml:space="preserve"> Demonstrates how the masterplan provides options for flexibl space use and separation of flows to respond to potential future pandemics. Consider culturally appropriate site and flows for temporary body hold or mortuary expansion</t>
    </r>
  </si>
  <si>
    <r>
      <rPr>
        <b/>
        <sz val="11"/>
        <rFont val="Arial"/>
        <family val="2"/>
      </rPr>
      <t>General Criteria:</t>
    </r>
    <r>
      <rPr>
        <sz val="11"/>
        <rFont val="Arial"/>
        <family val="2"/>
      </rPr>
      <t xml:space="preserve"> Demonstrates how the masterplan supports the facility to respond to mass casualty events. Consider culturally appropriate site and flows for temporary body hold or mortuary expansion</t>
    </r>
  </si>
  <si>
    <r>
      <rPr>
        <b/>
        <sz val="11"/>
        <rFont val="Arial"/>
        <family val="2"/>
      </rPr>
      <t>General Criteria:</t>
    </r>
    <r>
      <rPr>
        <sz val="11"/>
        <rFont val="Arial"/>
        <family val="2"/>
      </rPr>
      <t xml:space="preserve">  Demonstrates how the masterplan proposes to create high quality external spaces including those that could be used as therapeutic spaces and maximise the cultural wellbeing and wairuatanga needs of whaiora, kaimahi and manuhiri. Considers placement of culturally significant items
</t>
    </r>
  </si>
  <si>
    <r>
      <rPr>
        <b/>
        <sz val="11"/>
        <rFont val="Arial"/>
        <family val="2"/>
      </rPr>
      <t>General Criteria:</t>
    </r>
    <r>
      <rPr>
        <sz val="11"/>
        <rFont val="Arial"/>
        <family val="2"/>
      </rPr>
      <t xml:space="preserve"> Demonstrates cohesive functional massing and arrangement of buildings that is responsive to context and provides an easy understanding of the organisation of the Hospital.Considers placement of culturally significant items to be reused or commissioned, e.g. standalone artwork, pou or items preserved from existing site and how the proposed new build respond to those.
</t>
    </r>
  </si>
  <si>
    <r>
      <rPr>
        <b/>
        <sz val="11"/>
        <rFont val="Arial"/>
        <family val="2"/>
      </rPr>
      <t xml:space="preserve">General Criteria: </t>
    </r>
    <r>
      <rPr>
        <sz val="11"/>
        <rFont val="Arial"/>
        <family val="2"/>
      </rPr>
      <t xml:space="preserve"> Demonstrates how the Masterplan promotes positive physical interaction and an active life style for the communities and supports Te Whare Tapa Whā 
</t>
    </r>
  </si>
  <si>
    <r>
      <rPr>
        <b/>
        <sz val="11"/>
        <rFont val="Arial"/>
        <family val="2"/>
      </rPr>
      <t xml:space="preserve">General Criteria: </t>
    </r>
    <r>
      <rPr>
        <sz val="11"/>
        <rFont val="Arial"/>
        <family val="2"/>
      </rPr>
      <t>The masterplan demonstrates a clear separation of flows between vehicular traffic, logistics and emergency vehicles with different access provided on large sites. Consideration given to tūpāpaku movements in overall sites. Discrete entrance considered for relevant flows, to preserve dignity of patient</t>
    </r>
  </si>
  <si>
    <r>
      <rPr>
        <b/>
        <sz val="11"/>
        <rFont val="Arial"/>
        <family val="2"/>
      </rPr>
      <t>General Criteria:</t>
    </r>
    <r>
      <rPr>
        <sz val="11"/>
        <rFont val="Arial"/>
        <family val="2"/>
      </rPr>
      <t xml:space="preserve"> Demonstrates how the masterplan should provide for equitable access by foot, wheelchair, electric scooter vehicle, public transport, uber/taxi or bicycle  and follows principles of Universal design</t>
    </r>
  </si>
  <si>
    <r>
      <rPr>
        <b/>
        <sz val="11"/>
        <rFont val="Arial"/>
        <family val="2"/>
      </rPr>
      <t>General Criteria:</t>
    </r>
    <r>
      <rPr>
        <sz val="11"/>
        <rFont val="Arial"/>
        <family val="2"/>
      </rPr>
      <t xml:space="preserve"> The masterplan should assess the constructability of each stage, ensuring that core services can continue to operate over the construction period. Safely maintains BAU</t>
    </r>
  </si>
  <si>
    <r>
      <rPr>
        <b/>
        <sz val="11"/>
        <rFont val="Arial"/>
        <family val="2"/>
      </rPr>
      <t>General Criteria:</t>
    </r>
    <r>
      <rPr>
        <sz val="11"/>
        <rFont val="Arial"/>
        <family val="2"/>
      </rPr>
      <t xml:space="preserve"> Demonstrates how the masterplan  identify staging options to get to the ultimate (ideal) site plan, setting out the decanting strategy to maintain hospital services over the construction process.  Ensures spaces for manaaki and support wairuatanga/pastoral care are always provided and accessible on site</t>
    </r>
  </si>
  <si>
    <r>
      <rPr>
        <b/>
        <sz val="11"/>
        <rFont val="Arial"/>
        <family val="2"/>
      </rPr>
      <t xml:space="preserve">General Criteria: </t>
    </r>
    <r>
      <rPr>
        <sz val="11"/>
        <rFont val="Arial"/>
        <family val="2"/>
      </rPr>
      <t xml:space="preserve">Demonstrates appropriate response to requirements established in the Future Facility Profile on demand of points of care and to clinical and non clinical support services 
</t>
    </r>
  </si>
  <si>
    <r>
      <rPr>
        <b/>
        <sz val="11"/>
        <rFont val="Arial"/>
        <family val="2"/>
      </rPr>
      <t>General Criteria:</t>
    </r>
    <r>
      <rPr>
        <sz val="11"/>
        <rFont val="Arial"/>
        <family val="2"/>
      </rPr>
      <t xml:space="preserve"> Demonstrates clear zones for acute, non acute, support services and areas that embody manaakitanga (including powhiri), support wellness and death rituals or transitions, if briefed. Zones to consider pandemic mode
</t>
    </r>
  </si>
  <si>
    <r>
      <rPr>
        <b/>
        <sz val="11"/>
        <rFont val="Arial"/>
        <family val="2"/>
      </rPr>
      <t>Specific project Criteria:</t>
    </r>
    <r>
      <rPr>
        <sz val="11"/>
        <rFont val="Arial"/>
        <family val="2"/>
      </rPr>
      <t xml:space="preserve"> (To be completed by project team when required) 
</t>
    </r>
    <r>
      <rPr>
        <sz val="11"/>
        <color theme="2" tint="-0.499984740745262"/>
        <rFont val="Arial"/>
        <family val="2"/>
      </rPr>
      <t>- "i.e. The option creates a clear separation of Public/outpatients, cute, and support zones "
- "i.e. The option allows for the Public/Outpatient zone to face the main street..."
- "i.e. the option reflects the briefed welcoming zone for patients and whanau, that connects with outdoor space and provides a welcoming, easily identifyable space</t>
    </r>
  </si>
  <si>
    <r>
      <rPr>
        <b/>
        <sz val="11"/>
        <rFont val="Arial"/>
        <family val="2"/>
      </rPr>
      <t>Specific project Criteria:</t>
    </r>
    <r>
      <rPr>
        <sz val="11"/>
        <rFont val="Arial"/>
        <family val="2"/>
      </rPr>
      <t xml:space="preserve"> (To be completed by project team when required) 
</t>
    </r>
    <r>
      <rPr>
        <sz val="11"/>
        <color theme="2" tint="-0.499984740745262"/>
        <rFont val="Arial"/>
        <family val="2"/>
      </rPr>
      <t>- "i.e. The option provides full separation of flows in with main flows separated at dfferent levels "
- the option allows for discrete pathways to mortuary, which may be supported by operational processes</t>
    </r>
  </si>
  <si>
    <r>
      <rPr>
        <b/>
        <sz val="11"/>
        <rFont val="Arial"/>
        <family val="2"/>
      </rPr>
      <t>General Criteria:</t>
    </r>
    <r>
      <rPr>
        <sz val="11"/>
        <rFont val="Arial"/>
        <family val="2"/>
      </rPr>
      <t xml:space="preserve"> Demonstrates how the option achieves the required functional relationships between the different planning units and considers māori culture in the adjacencies</t>
    </r>
  </si>
  <si>
    <r>
      <rPr>
        <b/>
        <sz val="11"/>
        <rFont val="Arial"/>
        <family val="2"/>
      </rPr>
      <t>Specific project Criteria:</t>
    </r>
    <r>
      <rPr>
        <sz val="11"/>
        <rFont val="Arial"/>
        <family val="2"/>
      </rPr>
      <t xml:space="preserve"> (To be completed by project team when required) 
</t>
    </r>
    <r>
      <rPr>
        <sz val="11"/>
        <color theme="2" tint="-0.499984740745262"/>
        <rFont val="Arial"/>
        <family val="2"/>
      </rPr>
      <t>- "i.e. The kitchen is not adjecent to directly above or below the mortuary 
- ...</t>
    </r>
  </si>
  <si>
    <r>
      <rPr>
        <b/>
        <sz val="11"/>
        <rFont val="Arial"/>
        <family val="2"/>
      </rPr>
      <t>Specific project Criteria:</t>
    </r>
    <r>
      <rPr>
        <sz val="11"/>
        <rFont val="Arial"/>
        <family val="2"/>
      </rPr>
      <t xml:space="preserve"> (To be completed by project team when required) 
</t>
    </r>
    <r>
      <rPr>
        <sz val="11"/>
        <color theme="2" tint="-0.499984740745262"/>
        <rFont val="Arial"/>
        <family val="2"/>
      </rPr>
      <t>- "i.e. The option demostrates the site capacity to accomodate an additional XX number of beds and potential growth for the Emergency department service "
- "i.e....</t>
    </r>
    <r>
      <rPr>
        <sz val="11"/>
        <rFont val="Arial"/>
        <family val="2"/>
      </rPr>
      <t>there is the ability to reconfigure the outpatient and/or rehabiliatation spaces to more acute services, if shifted towards more virtual health models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</si>
  <si>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provides greenspaces between the building form on the north side that can be effectively used as therapeutic spaces"
- "i.e.the external courtyard has line of sight to a significant maunga (mountain)
- "i.e the mortuary courtyard is orientated to maximise the growth opportunites of kawakawa and other local flora and fauna, special to mana whenua and associated with death rituals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</si>
  <si>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response to the existing park in the south side..."
- "ie the option response to the main street..."
- ."ie the option ackowledges the boundary between water and land that used to exist on the site, where mana whenua would dock waka and come ashore</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</si>
  <si>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is clearly organised along a central spine with the buildings responding to the street context on the south side...
- .i.e. The option provides for the stand alone artwork, embodying manaaki and mana whenua, to be placed at the entrance of the facility with space for people to gather and learn, without congesting the entrance way"</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</si>
  <si>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allows for pedestrians paths to cross the site connecting the commercial area on the south with the University Campus on the north..."
- "ie response to main street"
- "i.e. the pathways around site are designed to promote walking meditations and pull over spaces for subtle rehab based exercise or tamariki friendly play spaces</t>
    </r>
    <r>
      <rPr>
        <sz val="11"/>
        <rFont val="Arial"/>
        <family val="2"/>
      </rPr>
      <t xml:space="preserve">
</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</si>
  <si>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proposes three separate access in throw the main street...."
- "ie or the option provide a separate access for each flow in separates sides of the campus with the logistic one in the back side of the site minimising truck interference with the emergency flows...  ."
- 'i.e there is a discrete pathway for vehicles to drop patients off at the Cancer Centre if patient transport needed/patient on strecher'</t>
    </r>
  </si>
  <si>
    <r>
      <rPr>
        <b/>
        <sz val="11"/>
        <rFont val="Arial"/>
        <family val="2"/>
      </rPr>
      <t>General Criteria:</t>
    </r>
    <r>
      <rPr>
        <sz val="11"/>
        <rFont val="Arial"/>
        <family val="2"/>
      </rPr>
      <t xml:space="preserve"> Demonstrates a campus strategy for carparking facilities and bicycle storage including locations of emergency parking (staff and patients), short term parking, staff parking, fleet, on call parking, accessible carparks, motorbikes, scooters, other potentially dedicated parking areas. Consdieration for charging points for emergency vehicles, fleet and public</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</si>
  <si>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maximises the number of parking spaces on ground..."
- "ie the option clearly separate carparking uses providing good access to the main building from the emergency/ short term car park and providing enough accessible parking spots near the main entry..."
- "i.e. On call or labouring patient car parks are accessible, close and maximise safety for people walking into the facility at night</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</si>
  <si>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Building location maximises visual connections with the mountains surrounding the site allowing patients and whānau to establish an intimate connection with the local natural environment  ..."
- "The option responds to the wairua and mauri of the site by..."</t>
    </r>
    <r>
      <rPr>
        <sz val="11"/>
        <rFont val="Arial"/>
        <family val="2"/>
      </rPr>
      <t xml:space="preserve"> 
</t>
    </r>
    <r>
      <rPr>
        <sz val="11"/>
        <color theme="2" tint="-0.499984740745262"/>
        <rFont val="Arial"/>
        <family val="2"/>
      </rPr>
      <t>- The option allows the creation of a whanau house close to the inpatient area maximising the benefits for the patients and their whanau</t>
    </r>
  </si>
  <si>
    <t>Option "Name"</t>
  </si>
  <si>
    <t>Instructions on using this Options Evaluation Document</t>
  </si>
  <si>
    <t>Achieves satisfactory outcome</t>
  </si>
  <si>
    <t>Other asset considerations</t>
  </si>
  <si>
    <t>1-</t>
  </si>
  <si>
    <t>Fill up the information of the attendees to the workshop on the dedicated Tab</t>
  </si>
  <si>
    <t>2-</t>
  </si>
  <si>
    <t>Complete a high level description of the three options evaluated emphasasing the key differences</t>
  </si>
  <si>
    <t>3-</t>
  </si>
  <si>
    <t>Earthquake</t>
  </si>
  <si>
    <r>
      <t xml:space="preserve">If all criteria are regarded as equally improtant select "1" from the drop-down list in the </t>
    </r>
    <r>
      <rPr>
        <b/>
        <sz val="12"/>
        <rFont val="Arial"/>
        <family val="2"/>
      </rPr>
      <t>"Weighting"</t>
    </r>
    <r>
      <rPr>
        <sz val="12"/>
        <rFont val="Arial"/>
        <family val="2"/>
      </rPr>
      <t xml:space="preserve"> column. The default value for all criteria is set at "1".</t>
    </r>
  </si>
  <si>
    <r>
      <t>The "</t>
    </r>
    <r>
      <rPr>
        <b/>
        <sz val="12"/>
        <rFont val="Arial"/>
        <family val="2"/>
      </rPr>
      <t>Weighted Score</t>
    </r>
    <r>
      <rPr>
        <sz val="12"/>
        <rFont val="Arial"/>
        <family val="2"/>
      </rPr>
      <t xml:space="preserve">" column for each option displays the result of multiplying the "Weighting" assigned to each criteria by the "Raw Score" assigned to the performance of each option against that criteria. </t>
    </r>
  </si>
  <si>
    <r>
      <t>The "</t>
    </r>
    <r>
      <rPr>
        <b/>
        <sz val="12"/>
        <rFont val="Arial"/>
        <family val="2"/>
      </rPr>
      <t>AVERAGE WEIGHTED SCORE</t>
    </r>
    <r>
      <rPr>
        <sz val="12"/>
        <rFont val="Arial"/>
        <family val="2"/>
      </rPr>
      <t>" is calculated automatically for each option ignoring those criterias that do not apply to the project</t>
    </r>
  </si>
  <si>
    <t>Total Score</t>
  </si>
  <si>
    <t>Relative Position</t>
  </si>
  <si>
    <r>
      <rPr>
        <b/>
        <sz val="11"/>
        <rFont val="Arial"/>
        <family val="2"/>
      </rPr>
      <t>General Criteria:</t>
    </r>
    <r>
      <rPr>
        <sz val="11"/>
        <rFont val="Arial"/>
        <family val="2"/>
      </rPr>
      <t xml:space="preserve"> Demonstrates how the masterplan minimises geotechnical risks</t>
    </r>
  </si>
  <si>
    <t>Notes:</t>
  </si>
  <si>
    <t>The project team should agree and fill how the General Criteria translate into specific and measurable Project specific criterias that can be used to evaluate the options againts each other.
The Project team should prefill the scoring table and define the Project Specific Criteria prior to the formal workshop.
The scoring process's goal is to highlight the difference between the options. The specific project criteria should be developed with this intent and minimise the specific project criteria achieved by the other options</t>
  </si>
  <si>
    <r>
      <rPr>
        <b/>
        <sz val="11"/>
        <rFont val="Arial"/>
        <family val="2"/>
      </rPr>
      <t>General Criteria:</t>
    </r>
    <r>
      <rPr>
        <sz val="11"/>
        <rFont val="Arial"/>
        <family val="2"/>
      </rPr>
      <t xml:space="preserve"> Demonstrates how the masterplan provides economic benefits during and after construction for the local community. Enables financial value by optimising land use for other purposes, prioritising Te Whare Tapa Wha and barriers to access, e.g. Kohanga or childcare on site, rongoā and Māori mentoring spaces</t>
    </r>
  </si>
  <si>
    <r>
      <rPr>
        <b/>
        <sz val="11"/>
        <rFont val="Arial"/>
        <family val="2"/>
      </rPr>
      <t>General Criteria:</t>
    </r>
    <r>
      <rPr>
        <sz val="11"/>
        <rFont val="Arial"/>
        <family val="2"/>
      </rPr>
      <t xml:space="preserve"> The Masterplan provides a strategy that supports tikanga and expresses the cultural identity of the community (improving social connectivity).  (Refer to the template  Te Whatu Ora is developing on proposed Te Pae Tata Actions Detail)</t>
    </r>
  </si>
  <si>
    <t>Value for money and constructability</t>
  </si>
  <si>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allows for the reuse of the current Acute building for Outpatients and Administration areas"</t>
    </r>
    <r>
      <rPr>
        <sz val="11"/>
        <rFont val="Arial"/>
        <family val="2"/>
      </rPr>
      <t xml:space="preserve">
</t>
    </r>
  </si>
  <si>
    <t xml:space="preserve"> Building adaptability</t>
  </si>
  <si>
    <r>
      <t xml:space="preserve">General Criteria: </t>
    </r>
    <r>
      <rPr>
        <sz val="11"/>
        <rFont val="Arial"/>
        <family val="2"/>
      </rPr>
      <t>The masterplan demonstrates flexibility and expansion capability for the site infrastructure and the main services</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</si>
  <si>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"ie the option allows for adding new O2 tanks in the future..."
- The option allows to install an additional transformer to accomodate the loads required for the next stage of redevelopment</t>
    </r>
  </si>
  <si>
    <t>Value for money and optimisation of existing assets</t>
  </si>
  <si>
    <t>Low order of priority</t>
  </si>
  <si>
    <r>
      <t>Assign a relative weighting for each of the criteria by selecting a value from "1" to "3" from the drop-down menu in the "</t>
    </r>
    <r>
      <rPr>
        <b/>
        <sz val="12"/>
        <rFont val="Arial"/>
        <family val="2"/>
      </rPr>
      <t>Weighting</t>
    </r>
    <r>
      <rPr>
        <sz val="12"/>
        <rFont val="Arial"/>
        <family val="2"/>
      </rPr>
      <t>" column. If the full criteria doesn't apply to the project then select "0". (see tables below)</t>
    </r>
  </si>
  <si>
    <r>
      <t xml:space="preserve">Select a value from "0" to "3" from the drop down-list in the </t>
    </r>
    <r>
      <rPr>
        <b/>
        <sz val="12"/>
        <rFont val="Arial"/>
        <family val="2"/>
      </rPr>
      <t>"Raw Score"</t>
    </r>
    <r>
      <rPr>
        <sz val="12"/>
        <rFont val="Arial"/>
        <family val="2"/>
      </rPr>
      <t xml:space="preserve"> column for each option against each of the sub-criteria. If one of the subcriteria doesn't apply to the project then select "0"</t>
    </r>
  </si>
  <si>
    <r>
      <t xml:space="preserve">Complete the Options evaluation table </t>
    </r>
    <r>
      <rPr>
        <sz val="12"/>
        <color theme="9"/>
        <rFont val="Arial"/>
        <family val="2"/>
      </rPr>
      <t>(Cells requiring input are those with white background)</t>
    </r>
  </si>
  <si>
    <r>
      <t>Each option receives an automatic "</t>
    </r>
    <r>
      <rPr>
        <b/>
        <sz val="12"/>
        <rFont val="Arial"/>
        <family val="2"/>
      </rPr>
      <t>POSITION</t>
    </r>
    <r>
      <rPr>
        <sz val="12"/>
        <rFont val="Arial"/>
        <family val="2"/>
      </rPr>
      <t>" with the highest scoring option awarded a value of "1".</t>
    </r>
  </si>
  <si>
    <r>
      <rPr>
        <b/>
        <sz val="11"/>
        <rFont val="Arial"/>
        <family val="2"/>
      </rPr>
      <t>General Criteria</t>
    </r>
    <r>
      <rPr>
        <sz val="11"/>
        <rFont val="Arial"/>
        <family val="2"/>
      </rPr>
      <t>: The proposed site zoning should minimise conflict and maximise public benefit by co-locating compatible uses. Identifies how the site acknowledges the mana whenua history and maximises kaitiakitanga o te taiao</t>
    </r>
  </si>
  <si>
    <r>
      <rPr>
        <b/>
        <sz val="11"/>
        <rFont val="Arial"/>
        <family val="2"/>
      </rPr>
      <t>General Criteria:</t>
    </r>
    <r>
      <rPr>
        <sz val="11"/>
        <rFont val="Arial"/>
        <family val="2"/>
      </rPr>
      <t xml:space="preserve"> Demonstrates how the different options of the masterplan minimise potential future greenhouse gas emissions and respond to environmental opportunities including amount of land use while maximises nature base site engineering that minimises use of concrete and steel to develop a resilient site, including sustainable water management and integration of native plants that are special to mana whenua</t>
    </r>
  </si>
  <si>
    <r>
      <rPr>
        <b/>
        <sz val="11"/>
        <rFont val="Arial"/>
        <family val="2"/>
      </rPr>
      <t xml:space="preserve">Specific project Criteria: </t>
    </r>
    <r>
      <rPr>
        <sz val="11"/>
        <rFont val="Arial"/>
        <family val="2"/>
      </rPr>
      <t xml:space="preserve">(To be completed by project team when required) 
</t>
    </r>
    <r>
      <rPr>
        <sz val="11"/>
        <color theme="2" tint="-0.499984740745262"/>
        <rFont val="Arial"/>
        <family val="2"/>
      </rPr>
      <t xml:space="preserve">- "ie the option maximises the reuse of existing buildings minimising the emissions related to new construction ..."
- "ie the option will minimise energy use in heating and cooling due to its optimal orientation..."
</t>
    </r>
    <r>
      <rPr>
        <sz val="11"/>
        <color rgb="FF0070C0"/>
        <rFont val="Arial"/>
        <family val="2"/>
      </rPr>
      <t xml:space="preserve">- "ie the option minimises the use of land by increasing the building total number of levels
- ...the option avoids the use of concrete retention walls on the south side by providing separation to the boundary...
- the option allows for rainwater irrigation tanks 
- the option provides a large space that allows the appropriate amount of lighting to allow local flora and fauna, important to mana whenua, to grow and thrive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</si>
</sst>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0"/>
      <name val="Arial"/>
    </font>
    <font>
      <sz val="10"/>
      <name val="Arial Narrow"/>
      <family val="2"/>
    </font>
    <font>
      <b/>
      <sz val="10"/>
      <name val="Arial Narrow"/>
      <family val="2"/>
    </font>
    <font>
      <sz val="9"/>
      <name val="Arial Narrow"/>
      <family val="2"/>
    </font>
    <font>
      <b/>
      <sz val="10"/>
      <name val="Arial"/>
      <family val="2"/>
    </font>
    <font>
      <sz val="10"/>
      <color indexed="9"/>
      <name val="Arial"/>
      <family val="2"/>
    </font>
    <font>
      <b/>
      <sz val="10"/>
      <color indexed="47"/>
      <name val="Arial Narrow"/>
      <family val="2"/>
    </font>
    <font>
      <sz val="10"/>
      <color indexed="47"/>
      <name val="Arial Narrow"/>
      <family val="2"/>
    </font>
    <font>
      <u/>
      <sz val="9"/>
      <color indexed="8"/>
      <name val="Arial Narrow"/>
      <family val="2"/>
    </font>
    <font>
      <sz val="11"/>
      <color theme="0"/>
      <name val="Calibri"/>
      <family val="2"/>
      <scheme val="minor"/>
    </font>
    <font>
      <sz val="12"/>
      <name val="Arial"/>
      <family val="2"/>
    </font>
    <font>
      <b/>
      <sz val="11"/>
      <color theme="0"/>
      <name val="Arial"/>
      <family val="2"/>
    </font>
    <font>
      <b/>
      <sz val="14"/>
      <color theme="0"/>
      <name val="Arial"/>
      <family val="2"/>
    </font>
    <font>
      <b/>
      <sz val="12"/>
      <color rgb="FFFFFFFF"/>
      <name val="Arial"/>
      <family val="2"/>
    </font>
    <font>
      <b/>
      <sz val="11"/>
      <name val="Arial"/>
      <family val="2"/>
    </font>
    <font>
      <sz val="11"/>
      <name val="Arial"/>
      <family val="2"/>
    </font>
    <font>
      <b/>
      <sz val="12"/>
      <color theme="0"/>
      <name val="Arial"/>
      <family val="2"/>
    </font>
    <font>
      <sz val="10"/>
      <name val="Arial"/>
      <family val="2"/>
    </font>
    <font>
      <sz val="10"/>
      <name val="Arial"/>
      <family val="2"/>
    </font>
    <font>
      <sz val="9"/>
      <name val="Arial"/>
      <family val="2"/>
    </font>
    <font>
      <b/>
      <sz val="10"/>
      <color theme="1"/>
      <name val="Arial"/>
      <family val="2"/>
    </font>
    <font>
      <b/>
      <u/>
      <sz val="10"/>
      <name val="Arial"/>
      <family val="2"/>
    </font>
    <font>
      <b/>
      <u/>
      <sz val="10"/>
      <color theme="1"/>
      <name val="Arial"/>
      <family val="2"/>
    </font>
    <font>
      <b/>
      <sz val="12"/>
      <name val="Arial"/>
      <family val="2"/>
    </font>
    <font>
      <sz val="10"/>
      <color theme="0"/>
      <name val="Arial"/>
      <family val="2"/>
    </font>
    <font>
      <sz val="12"/>
      <color theme="0"/>
      <name val="Arial"/>
      <family val="2"/>
    </font>
    <font>
      <b/>
      <sz val="16"/>
      <name val="Arial"/>
      <family val="2"/>
    </font>
    <font>
      <b/>
      <sz val="18"/>
      <name val="Arial"/>
      <family val="2"/>
    </font>
    <font>
      <sz val="16"/>
      <name val="Arial"/>
      <family val="2"/>
    </font>
    <font>
      <b/>
      <sz val="10"/>
      <color theme="0"/>
      <name val="Arial"/>
      <family val="2"/>
    </font>
    <font>
      <b/>
      <sz val="10"/>
      <color theme="0"/>
      <name val="Arial Narrow"/>
      <family val="2"/>
    </font>
    <font>
      <sz val="10"/>
      <color theme="0"/>
      <name val="Arial Narrow"/>
      <family val="2"/>
    </font>
    <font>
      <sz val="11"/>
      <color theme="2" tint="-0.499984740745262"/>
      <name val="Arial"/>
      <family val="2"/>
    </font>
    <font>
      <b/>
      <sz val="12"/>
      <color theme="7" tint="-0.499984740745262"/>
      <name val="Arial"/>
      <family val="2"/>
    </font>
    <font>
      <b/>
      <sz val="14"/>
      <name val="Arial"/>
      <family val="2"/>
    </font>
    <font>
      <b/>
      <sz val="14"/>
      <color rgb="FF0070C0"/>
      <name val="Arial"/>
      <family val="2"/>
    </font>
    <font>
      <b/>
      <sz val="16"/>
      <color theme="0"/>
      <name val="Arial"/>
      <family val="2"/>
    </font>
    <font>
      <b/>
      <u/>
      <sz val="12"/>
      <name val="Arial"/>
      <family val="2"/>
    </font>
    <font>
      <b/>
      <u/>
      <sz val="12"/>
      <color theme="1"/>
      <name val="Arial"/>
      <family val="2"/>
    </font>
    <font>
      <b/>
      <sz val="12"/>
      <color rgb="FF0070C0"/>
      <name val="Arial"/>
      <family val="2"/>
    </font>
    <font>
      <b/>
      <sz val="12"/>
      <color theme="1"/>
      <name val="Arial"/>
      <family val="2"/>
    </font>
    <font>
      <sz val="12"/>
      <color rgb="FF0070C0"/>
      <name val="Arial"/>
      <family val="2"/>
    </font>
    <font>
      <sz val="12"/>
      <color theme="9"/>
      <name val="Arial"/>
      <family val="2"/>
    </font>
    <font>
      <sz val="11"/>
      <color rgb="FF0070C0"/>
      <name val="Arial"/>
      <family val="2"/>
    </font>
  </fonts>
  <fills count="13">
    <fill>
      <patternFill patternType="none"/>
    </fill>
    <fill>
      <patternFill patternType="gray125"/>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0"/>
        <bgColor indexed="64"/>
      </patternFill>
    </fill>
    <fill>
      <patternFill patternType="mediumGray">
        <fgColor indexed="9"/>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3366"/>
        <bgColor indexed="64"/>
      </patternFill>
    </fill>
    <fill>
      <patternFill patternType="solid">
        <fgColor theme="5" tint="-0.499984740745262"/>
        <bgColor indexed="64"/>
      </patternFill>
    </fill>
    <fill>
      <patternFill patternType="mediumGray">
        <fgColor indexed="9"/>
        <bgColor theme="0" tint="-4.9989318521683403E-2"/>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47"/>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rgb="FF0070C0"/>
      </bottom>
      <diagonal/>
    </border>
    <border>
      <left/>
      <right style="medium">
        <color indexed="64"/>
      </right>
      <top/>
      <bottom style="medium">
        <color rgb="FF0070C0"/>
      </bottom>
      <diagonal/>
    </border>
    <border>
      <left style="thin">
        <color indexed="64"/>
      </left>
      <right style="thin">
        <color indexed="64"/>
      </right>
      <top/>
      <bottom/>
      <diagonal/>
    </border>
  </borders>
  <cellStyleXfs count="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5" fillId="0" borderId="0" applyNumberFormat="0" applyFill="0" applyBorder="0" applyAlignment="0" applyProtection="0">
      <alignment vertical="top"/>
      <protection locked="0"/>
    </xf>
    <xf numFmtId="9" fontId="17" fillId="0" borderId="0" applyFont="0" applyFill="0" applyBorder="0" applyAlignment="0" applyProtection="0"/>
  </cellStyleXfs>
  <cellXfs count="226">
    <xf numFmtId="0" fontId="0" fillId="0" borderId="0" xfId="0"/>
    <xf numFmtId="0" fontId="1" fillId="0" borderId="0" xfId="0" applyFont="1"/>
    <xf numFmtId="0" fontId="6" fillId="0" borderId="6" xfId="0" applyFont="1" applyBorder="1"/>
    <xf numFmtId="0" fontId="7" fillId="0" borderId="6" xfId="0" applyFont="1" applyBorder="1"/>
    <xf numFmtId="0" fontId="2" fillId="0" borderId="0" xfId="0" applyFont="1"/>
    <xf numFmtId="0" fontId="3" fillId="0" borderId="0" xfId="0" applyFont="1" applyAlignment="1" applyProtection="1">
      <alignment vertical="center"/>
      <protection locked="0"/>
    </xf>
    <xf numFmtId="0" fontId="2" fillId="0" borderId="0" xfId="0" applyFont="1" applyAlignment="1">
      <alignment horizontal="right"/>
    </xf>
    <xf numFmtId="1" fontId="15" fillId="9" borderId="19" xfId="1" applyNumberFormat="1" applyFont="1" applyFill="1" applyBorder="1" applyAlignment="1">
      <alignment vertical="top" wrapText="1"/>
    </xf>
    <xf numFmtId="0" fontId="18" fillId="0" borderId="0" xfId="0" applyFont="1"/>
    <xf numFmtId="0" fontId="18" fillId="0" borderId="4" xfId="0" applyFont="1" applyBorder="1"/>
    <xf numFmtId="0" fontId="18" fillId="0" borderId="5" xfId="0" applyFont="1" applyBorder="1"/>
    <xf numFmtId="0" fontId="4" fillId="0" borderId="4" xfId="0" applyFont="1" applyBorder="1"/>
    <xf numFmtId="0" fontId="18" fillId="0" borderId="0" xfId="0" applyFont="1" applyAlignment="1">
      <alignment vertical="top" wrapText="1"/>
    </xf>
    <xf numFmtId="0" fontId="16" fillId="0" borderId="0" xfId="0" applyFont="1"/>
    <xf numFmtId="0" fontId="4" fillId="0" borderId="0" xfId="0" applyFont="1"/>
    <xf numFmtId="0" fontId="4" fillId="0" borderId="0" xfId="0" applyFont="1" applyAlignment="1">
      <alignment horizontal="center"/>
    </xf>
    <xf numFmtId="0" fontId="18" fillId="0" borderId="0" xfId="0" applyFont="1" applyAlignment="1">
      <alignment horizontal="center"/>
    </xf>
    <xf numFmtId="0" fontId="20" fillId="0" borderId="0" xfId="0" applyFont="1"/>
    <xf numFmtId="0" fontId="21" fillId="0" borderId="0" xfId="0" applyFont="1"/>
    <xf numFmtId="0" fontId="22" fillId="0" borderId="0" xfId="0" applyFont="1"/>
    <xf numFmtId="49" fontId="4" fillId="0" borderId="2" xfId="0" applyNumberFormat="1" applyFont="1" applyBorder="1"/>
    <xf numFmtId="49" fontId="20" fillId="0" borderId="2" xfId="0" applyNumberFormat="1" applyFont="1" applyBorder="1"/>
    <xf numFmtId="49" fontId="20" fillId="0" borderId="2" xfId="0" applyNumberFormat="1" applyFont="1" applyBorder="1" applyAlignment="1">
      <alignment vertical="top" wrapText="1"/>
    </xf>
    <xf numFmtId="49" fontId="4" fillId="0" borderId="0" xfId="0" applyNumberFormat="1" applyFont="1"/>
    <xf numFmtId="0" fontId="10" fillId="0" borderId="0" xfId="0" applyFont="1"/>
    <xf numFmtId="49" fontId="4" fillId="6" borderId="0" xfId="0" applyNumberFormat="1" applyFont="1" applyFill="1"/>
    <xf numFmtId="49" fontId="20" fillId="6" borderId="0" xfId="0" applyNumberFormat="1" applyFont="1" applyFill="1"/>
    <xf numFmtId="0" fontId="18" fillId="6" borderId="0" xfId="0" applyFont="1" applyFill="1"/>
    <xf numFmtId="0" fontId="18" fillId="6" borderId="0" xfId="0" applyFont="1" applyFill="1" applyAlignment="1">
      <alignment horizontal="center"/>
    </xf>
    <xf numFmtId="2" fontId="4" fillId="7" borderId="0" xfId="0" applyNumberFormat="1" applyFont="1" applyFill="1" applyAlignment="1">
      <alignment horizontal="center"/>
    </xf>
    <xf numFmtId="49" fontId="20" fillId="0" borderId="0" xfId="0" applyNumberFormat="1" applyFont="1"/>
    <xf numFmtId="49" fontId="4" fillId="0" borderId="0" xfId="0" applyNumberFormat="1" applyFont="1" applyAlignment="1">
      <alignment horizontal="center"/>
    </xf>
    <xf numFmtId="49" fontId="4" fillId="0" borderId="0" xfId="0" applyNumberFormat="1" applyFont="1" applyAlignment="1">
      <alignment horizontal="center" wrapText="1"/>
    </xf>
    <xf numFmtId="49" fontId="20" fillId="0" borderId="0" xfId="0" applyNumberFormat="1" applyFont="1" applyAlignment="1">
      <alignment horizontal="center" wrapText="1"/>
    </xf>
    <xf numFmtId="0" fontId="18" fillId="0" borderId="0" xfId="0" applyFont="1" applyAlignment="1">
      <alignment horizontal="center" wrapText="1"/>
    </xf>
    <xf numFmtId="0" fontId="26" fillId="0" borderId="0" xfId="0" applyFont="1"/>
    <xf numFmtId="0" fontId="27" fillId="0" borderId="0" xfId="0" applyFont="1"/>
    <xf numFmtId="0" fontId="12" fillId="0" borderId="0" xfId="0" applyFont="1" applyAlignment="1">
      <alignment horizontal="left" vertical="center" wrapText="1"/>
    </xf>
    <xf numFmtId="0" fontId="11" fillId="0" borderId="0" xfId="0" applyFont="1" applyAlignment="1">
      <alignment horizontal="center" vertical="center" wrapText="1"/>
    </xf>
    <xf numFmtId="0" fontId="28" fillId="0" borderId="0" xfId="0" applyFont="1"/>
    <xf numFmtId="0" fontId="12" fillId="10" borderId="0" xfId="0" applyFont="1" applyFill="1" applyAlignment="1">
      <alignment horizontal="left" vertical="center" wrapText="1"/>
    </xf>
    <xf numFmtId="0" fontId="11" fillId="10" borderId="0" xfId="0" applyFont="1" applyFill="1" applyAlignment="1">
      <alignment horizontal="center" vertical="center" wrapText="1"/>
    </xf>
    <xf numFmtId="1" fontId="15" fillId="9" borderId="35" xfId="1" applyNumberFormat="1" applyFont="1" applyFill="1" applyBorder="1" applyAlignment="1">
      <alignment vertical="top" wrapText="1"/>
    </xf>
    <xf numFmtId="0" fontId="13" fillId="11" borderId="36" xfId="0" applyFont="1" applyFill="1" applyBorder="1" applyAlignment="1">
      <alignment horizontal="center" vertical="center"/>
    </xf>
    <xf numFmtId="0" fontId="13" fillId="11" borderId="37" xfId="0" applyFont="1" applyFill="1" applyBorder="1" applyAlignment="1">
      <alignment vertical="center" wrapText="1"/>
    </xf>
    <xf numFmtId="0" fontId="13" fillId="11" borderId="37" xfId="0" applyFont="1" applyFill="1" applyBorder="1" applyAlignment="1">
      <alignment horizontal="center" vertical="center" wrapText="1"/>
    </xf>
    <xf numFmtId="9" fontId="13" fillId="11" borderId="37" xfId="6" applyFont="1" applyFill="1" applyBorder="1" applyAlignment="1">
      <alignment horizontal="center" vertical="center" wrapText="1"/>
    </xf>
    <xf numFmtId="9" fontId="13" fillId="11" borderId="0" xfId="6" applyFont="1" applyFill="1" applyBorder="1" applyAlignment="1">
      <alignment horizontal="center" vertical="center" wrapText="1"/>
    </xf>
    <xf numFmtId="0" fontId="30" fillId="10" borderId="1" xfId="0" applyFont="1" applyFill="1" applyBorder="1"/>
    <xf numFmtId="0" fontId="31" fillId="10" borderId="2" xfId="0" applyFont="1" applyFill="1" applyBorder="1"/>
    <xf numFmtId="0" fontId="29" fillId="10" borderId="1" xfId="0" applyFont="1" applyFill="1" applyBorder="1"/>
    <xf numFmtId="0" fontId="24" fillId="10" borderId="3" xfId="0" applyFont="1" applyFill="1" applyBorder="1"/>
    <xf numFmtId="1" fontId="15" fillId="9" borderId="20" xfId="1" applyNumberFormat="1" applyFont="1" applyFill="1" applyBorder="1" applyAlignment="1">
      <alignment vertical="top" wrapText="1"/>
    </xf>
    <xf numFmtId="0" fontId="13" fillId="11" borderId="1" xfId="0" applyFont="1" applyFill="1" applyBorder="1" applyAlignment="1">
      <alignment horizontal="center" vertical="center"/>
    </xf>
    <xf numFmtId="0" fontId="13" fillId="11" borderId="4" xfId="0" applyFont="1" applyFill="1" applyBorder="1" applyAlignment="1">
      <alignment horizontal="center" vertical="center"/>
    </xf>
    <xf numFmtId="49" fontId="4" fillId="0" borderId="1" xfId="0" applyNumberFormat="1" applyFont="1" applyBorder="1"/>
    <xf numFmtId="1" fontId="15" fillId="9" borderId="43" xfId="1" applyNumberFormat="1" applyFont="1" applyFill="1" applyBorder="1" applyAlignment="1">
      <alignment vertical="top" wrapText="1"/>
    </xf>
    <xf numFmtId="0" fontId="13" fillId="11" borderId="2" xfId="0" applyFont="1" applyFill="1" applyBorder="1" applyAlignment="1">
      <alignment horizontal="center" vertical="center" wrapText="1"/>
    </xf>
    <xf numFmtId="9" fontId="13" fillId="11" borderId="2" xfId="6" applyFont="1" applyFill="1" applyBorder="1" applyAlignment="1">
      <alignment horizontal="center" vertical="center" wrapText="1"/>
    </xf>
    <xf numFmtId="0" fontId="18" fillId="0" borderId="23" xfId="0" applyFont="1" applyBorder="1" applyAlignment="1">
      <alignment vertical="top" wrapText="1"/>
    </xf>
    <xf numFmtId="0" fontId="18" fillId="0" borderId="44" xfId="0" applyFont="1" applyBorder="1" applyAlignment="1">
      <alignment vertical="top" wrapText="1"/>
    </xf>
    <xf numFmtId="0" fontId="18" fillId="0" borderId="32" xfId="0" applyFont="1" applyBorder="1" applyAlignment="1">
      <alignment vertical="top" wrapText="1"/>
    </xf>
    <xf numFmtId="0" fontId="18" fillId="0" borderId="49" xfId="0" applyFont="1" applyBorder="1" applyAlignment="1">
      <alignment vertical="top" wrapText="1"/>
    </xf>
    <xf numFmtId="164" fontId="13" fillId="11" borderId="2" xfId="0" applyNumberFormat="1" applyFont="1" applyFill="1" applyBorder="1" applyAlignment="1">
      <alignment horizontal="center" vertical="center" wrapText="1"/>
    </xf>
    <xf numFmtId="0" fontId="18" fillId="0" borderId="0" xfId="0" applyFont="1" applyAlignment="1">
      <alignment horizontal="center" vertical="center" wrapText="1"/>
    </xf>
    <xf numFmtId="0" fontId="29" fillId="11" borderId="1" xfId="0" applyFont="1" applyFill="1" applyBorder="1"/>
    <xf numFmtId="0" fontId="29" fillId="11" borderId="2" xfId="0" applyFont="1" applyFill="1" applyBorder="1"/>
    <xf numFmtId="0" fontId="29" fillId="11" borderId="3" xfId="0" applyFont="1" applyFill="1" applyBorder="1"/>
    <xf numFmtId="0" fontId="29" fillId="11" borderId="42" xfId="0" applyFont="1" applyFill="1" applyBorder="1"/>
    <xf numFmtId="0" fontId="29" fillId="11" borderId="18" xfId="0" applyFont="1" applyFill="1" applyBorder="1"/>
    <xf numFmtId="0" fontId="29" fillId="11" borderId="53" xfId="0" applyFont="1" applyFill="1" applyBorder="1"/>
    <xf numFmtId="0" fontId="29" fillId="10" borderId="3" xfId="0" applyFont="1" applyFill="1" applyBorder="1"/>
    <xf numFmtId="0" fontId="29" fillId="10" borderId="42" xfId="0" applyFont="1" applyFill="1" applyBorder="1"/>
    <xf numFmtId="0" fontId="29" fillId="10" borderId="53" xfId="0" applyFont="1" applyFill="1" applyBorder="1"/>
    <xf numFmtId="1" fontId="15" fillId="0" borderId="19" xfId="1" applyNumberFormat="1" applyFont="1" applyFill="1" applyBorder="1" applyAlignment="1">
      <alignment vertical="top" wrapText="1"/>
    </xf>
    <xf numFmtId="1" fontId="15" fillId="0" borderId="29" xfId="1" applyNumberFormat="1" applyFont="1" applyFill="1" applyBorder="1" applyAlignment="1">
      <alignment vertical="top" wrapText="1"/>
    </xf>
    <xf numFmtId="1" fontId="15" fillId="0" borderId="35" xfId="1" applyNumberFormat="1" applyFont="1" applyFill="1" applyBorder="1" applyAlignment="1">
      <alignment vertical="top" wrapText="1"/>
    </xf>
    <xf numFmtId="1" fontId="15" fillId="0" borderId="15" xfId="1" applyNumberFormat="1" applyFont="1" applyFill="1" applyBorder="1" applyAlignment="1">
      <alignment vertical="top" wrapText="1"/>
    </xf>
    <xf numFmtId="1" fontId="15" fillId="0" borderId="31" xfId="1" applyNumberFormat="1" applyFont="1" applyFill="1" applyBorder="1" applyAlignment="1">
      <alignment vertical="top" wrapText="1"/>
    </xf>
    <xf numFmtId="49" fontId="4" fillId="9" borderId="1" xfId="0" applyNumberFormat="1" applyFont="1" applyFill="1" applyBorder="1" applyAlignment="1">
      <alignment horizontal="center" vertical="top"/>
    </xf>
    <xf numFmtId="1" fontId="24" fillId="9" borderId="39" xfId="4" applyNumberFormat="1" applyFont="1" applyFill="1" applyBorder="1" applyAlignment="1">
      <alignment vertical="top"/>
    </xf>
    <xf numFmtId="49" fontId="4" fillId="9" borderId="4" xfId="0" applyNumberFormat="1" applyFont="1" applyFill="1" applyBorder="1" applyAlignment="1">
      <alignment horizontal="center" vertical="top"/>
    </xf>
    <xf numFmtId="1" fontId="24" fillId="9" borderId="17" xfId="4" applyNumberFormat="1" applyFont="1" applyFill="1" applyBorder="1" applyAlignment="1">
      <alignment vertical="top"/>
    </xf>
    <xf numFmtId="49" fontId="4" fillId="9" borderId="42" xfId="0" applyNumberFormat="1" applyFont="1" applyFill="1" applyBorder="1" applyAlignment="1">
      <alignment horizontal="center" vertical="top"/>
    </xf>
    <xf numFmtId="1" fontId="24" fillId="9" borderId="34" xfId="4" applyNumberFormat="1" applyFont="1" applyFill="1" applyBorder="1" applyAlignment="1">
      <alignment vertical="top"/>
    </xf>
    <xf numFmtId="49" fontId="4" fillId="9" borderId="51" xfId="0" applyNumberFormat="1" applyFont="1" applyFill="1" applyBorder="1" applyAlignment="1">
      <alignment horizontal="center" vertical="top"/>
    </xf>
    <xf numFmtId="1" fontId="24" fillId="9" borderId="15" xfId="3" applyNumberFormat="1" applyFont="1" applyFill="1" applyBorder="1" applyAlignment="1">
      <alignment vertical="top"/>
    </xf>
    <xf numFmtId="1" fontId="24" fillId="9" borderId="17" xfId="3" applyNumberFormat="1" applyFont="1" applyFill="1" applyBorder="1" applyAlignment="1">
      <alignment vertical="top"/>
    </xf>
    <xf numFmtId="1" fontId="24" fillId="9" borderId="34" xfId="3" applyNumberFormat="1" applyFont="1" applyFill="1" applyBorder="1" applyAlignment="1">
      <alignment vertical="top"/>
    </xf>
    <xf numFmtId="1" fontId="4" fillId="9" borderId="4" xfId="0" applyNumberFormat="1" applyFont="1" applyFill="1" applyBorder="1" applyAlignment="1">
      <alignment vertical="center"/>
    </xf>
    <xf numFmtId="9" fontId="23" fillId="9" borderId="0" xfId="6" applyFont="1" applyFill="1" applyBorder="1" applyAlignment="1">
      <alignment horizontal="center" vertical="center"/>
    </xf>
    <xf numFmtId="49" fontId="4" fillId="9" borderId="42" xfId="0" applyNumberFormat="1" applyFont="1" applyFill="1" applyBorder="1"/>
    <xf numFmtId="49" fontId="4" fillId="9" borderId="18" xfId="0" applyNumberFormat="1" applyFont="1" applyFill="1" applyBorder="1"/>
    <xf numFmtId="49" fontId="20" fillId="9" borderId="18" xfId="0" applyNumberFormat="1" applyFont="1" applyFill="1" applyBorder="1"/>
    <xf numFmtId="0" fontId="23" fillId="9" borderId="18" xfId="0" applyFont="1" applyFill="1" applyBorder="1" applyAlignment="1">
      <alignment horizontal="right"/>
    </xf>
    <xf numFmtId="1" fontId="24" fillId="9" borderId="39" xfId="3" applyNumberFormat="1" applyFont="1" applyFill="1" applyBorder="1" applyAlignment="1">
      <alignment vertical="top"/>
    </xf>
    <xf numFmtId="1" fontId="18" fillId="9" borderId="39" xfId="2" applyNumberFormat="1" applyFont="1" applyFill="1" applyBorder="1" applyAlignment="1">
      <alignment vertical="top"/>
    </xf>
    <xf numFmtId="1" fontId="18" fillId="9" borderId="17" xfId="2" applyNumberFormat="1" applyFont="1" applyFill="1" applyBorder="1" applyAlignment="1">
      <alignment vertical="top"/>
    </xf>
    <xf numFmtId="1" fontId="18" fillId="9" borderId="34" xfId="2" applyNumberFormat="1" applyFont="1" applyFill="1" applyBorder="1" applyAlignment="1">
      <alignment vertical="top"/>
    </xf>
    <xf numFmtId="1" fontId="24" fillId="9" borderId="17" xfId="1" applyNumberFormat="1" applyFont="1" applyFill="1" applyBorder="1" applyAlignment="1">
      <alignment vertical="top"/>
    </xf>
    <xf numFmtId="1" fontId="24" fillId="9" borderId="34" xfId="1" applyNumberFormat="1" applyFont="1" applyFill="1" applyBorder="1" applyAlignment="1">
      <alignment vertical="top"/>
    </xf>
    <xf numFmtId="1" fontId="24" fillId="9" borderId="39" xfId="1" applyNumberFormat="1" applyFont="1" applyFill="1" applyBorder="1" applyAlignment="1">
      <alignment vertical="top"/>
    </xf>
    <xf numFmtId="0" fontId="14" fillId="9" borderId="22"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33" fillId="0" borderId="2" xfId="0" applyFont="1" applyBorder="1" applyAlignment="1">
      <alignment horizontal="center" vertical="center" wrapText="1"/>
    </xf>
    <xf numFmtId="0" fontId="33" fillId="0" borderId="37" xfId="0" applyFont="1" applyBorder="1" applyAlignment="1">
      <alignment horizontal="center" vertical="center" wrapText="1"/>
    </xf>
    <xf numFmtId="0" fontId="4" fillId="8" borderId="12" xfId="0" applyFont="1" applyFill="1" applyBorder="1"/>
    <xf numFmtId="0" fontId="4" fillId="8" borderId="13" xfId="0" applyFont="1" applyFill="1" applyBorder="1"/>
    <xf numFmtId="0" fontId="4" fillId="8" borderId="4" xfId="0" applyFont="1" applyFill="1" applyBorder="1"/>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8" fillId="0" borderId="9" xfId="5" applyFont="1" applyFill="1" applyBorder="1" applyAlignment="1" applyProtection="1">
      <protection locked="0"/>
    </xf>
    <xf numFmtId="0" fontId="3" fillId="0" borderId="10" xfId="0" applyFont="1" applyBorder="1" applyAlignment="1" applyProtection="1">
      <alignment horizontal="left"/>
      <protection locked="0"/>
    </xf>
    <xf numFmtId="0" fontId="8" fillId="0" borderId="10" xfId="5" applyFont="1" applyFill="1" applyBorder="1" applyAlignment="1" applyProtection="1">
      <protection locked="0"/>
    </xf>
    <xf numFmtId="0" fontId="3" fillId="0" borderId="54" xfId="0" applyFont="1" applyBorder="1" applyAlignment="1" applyProtection="1">
      <alignment horizontal="left"/>
      <protection locked="0"/>
    </xf>
    <xf numFmtId="0" fontId="19" fillId="0" borderId="55" xfId="0" applyFont="1" applyBorder="1" applyAlignment="1" applyProtection="1">
      <alignment vertical="center"/>
      <protection locked="0"/>
    </xf>
    <xf numFmtId="1" fontId="18" fillId="9" borderId="25" xfId="0" applyNumberFormat="1" applyFont="1" applyFill="1" applyBorder="1" applyAlignment="1">
      <alignment horizontal="center" vertical="center" wrapText="1"/>
    </xf>
    <xf numFmtId="0" fontId="18" fillId="9" borderId="32" xfId="0" applyFont="1" applyFill="1" applyBorder="1" applyAlignment="1">
      <alignment horizontal="center" vertical="center" wrapText="1"/>
    </xf>
    <xf numFmtId="1" fontId="18" fillId="9" borderId="52" xfId="0" applyNumberFormat="1" applyFont="1" applyFill="1" applyBorder="1" applyAlignment="1">
      <alignment horizontal="center" vertical="center" wrapText="1"/>
    </xf>
    <xf numFmtId="0" fontId="18" fillId="9" borderId="11" xfId="0" applyFont="1" applyFill="1" applyBorder="1" applyAlignment="1">
      <alignment horizontal="center" vertical="center" wrapText="1"/>
    </xf>
    <xf numFmtId="1" fontId="18" fillId="9" borderId="28" xfId="0" applyNumberFormat="1" applyFont="1" applyFill="1" applyBorder="1" applyAlignment="1">
      <alignment horizontal="center" vertical="center" wrapText="1"/>
    </xf>
    <xf numFmtId="0" fontId="18" fillId="9" borderId="30" xfId="0" applyFont="1" applyFill="1" applyBorder="1" applyAlignment="1">
      <alignment horizontal="center" vertical="center" wrapText="1"/>
    </xf>
    <xf numFmtId="1" fontId="18" fillId="9" borderId="12" xfId="0" applyNumberFormat="1" applyFont="1" applyFill="1" applyBorder="1" applyAlignment="1">
      <alignment horizontal="center" vertical="center" wrapText="1"/>
    </xf>
    <xf numFmtId="0" fontId="18" fillId="9" borderId="43" xfId="0" applyFont="1" applyFill="1" applyBorder="1" applyAlignment="1">
      <alignment horizontal="center" vertical="center" wrapText="1"/>
    </xf>
    <xf numFmtId="1" fontId="18" fillId="9" borderId="43" xfId="0" applyNumberFormat="1" applyFont="1" applyFill="1" applyBorder="1" applyAlignment="1">
      <alignment horizontal="center" vertical="center" wrapText="1"/>
    </xf>
    <xf numFmtId="0" fontId="18" fillId="9" borderId="13" xfId="0" applyFont="1" applyFill="1" applyBorder="1" applyAlignment="1">
      <alignment horizontal="center" vertical="center" wrapText="1"/>
    </xf>
    <xf numFmtId="1" fontId="18" fillId="9" borderId="19" xfId="0" applyNumberFormat="1" applyFont="1" applyFill="1" applyBorder="1" applyAlignment="1">
      <alignment horizontal="center" vertical="center" wrapText="1"/>
    </xf>
    <xf numFmtId="0" fontId="17" fillId="9" borderId="19"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18" fillId="9" borderId="19" xfId="0" applyFont="1" applyFill="1" applyBorder="1" applyAlignment="1">
      <alignment horizontal="center" vertical="center" wrapText="1"/>
    </xf>
    <xf numFmtId="1" fontId="18" fillId="9" borderId="50" xfId="0" applyNumberFormat="1" applyFont="1" applyFill="1" applyBorder="1" applyAlignment="1">
      <alignment horizontal="center" vertical="center" wrapText="1"/>
    </xf>
    <xf numFmtId="1" fontId="18" fillId="9" borderId="41" xfId="0" applyNumberFormat="1" applyFont="1" applyFill="1" applyBorder="1" applyAlignment="1">
      <alignment horizontal="center" vertical="center" wrapText="1"/>
    </xf>
    <xf numFmtId="0" fontId="35" fillId="0" borderId="0" xfId="0" applyFont="1" applyAlignment="1">
      <alignment horizontal="center" vertical="center"/>
    </xf>
    <xf numFmtId="0" fontId="34" fillId="8" borderId="54" xfId="0" applyFont="1" applyFill="1" applyBorder="1"/>
    <xf numFmtId="0" fontId="17" fillId="8" borderId="54" xfId="0" applyFont="1" applyFill="1" applyBorder="1"/>
    <xf numFmtId="0" fontId="23" fillId="0" borderId="0" xfId="0" applyFont="1" applyAlignment="1">
      <alignment vertical="top"/>
    </xf>
    <xf numFmtId="0" fontId="29" fillId="11" borderId="3" xfId="0" applyFont="1" applyFill="1" applyBorder="1" applyAlignment="1">
      <alignment horizontal="center"/>
    </xf>
    <xf numFmtId="0" fontId="29" fillId="11" borderId="42" xfId="0" applyFont="1" applyFill="1" applyBorder="1" applyAlignment="1">
      <alignment horizontal="center"/>
    </xf>
    <xf numFmtId="0" fontId="29" fillId="11" borderId="53" xfId="0" applyFont="1" applyFill="1" applyBorder="1" applyAlignment="1">
      <alignment horizontal="center"/>
    </xf>
    <xf numFmtId="0" fontId="29" fillId="10" borderId="3" xfId="0" applyFont="1" applyFill="1" applyBorder="1" applyAlignment="1">
      <alignment horizontal="center"/>
    </xf>
    <xf numFmtId="0" fontId="29" fillId="10" borderId="42" xfId="0" applyFont="1" applyFill="1" applyBorder="1" applyAlignment="1">
      <alignment horizontal="center"/>
    </xf>
    <xf numFmtId="0" fontId="29" fillId="10" borderId="53" xfId="0" applyFont="1" applyFill="1" applyBorder="1" applyAlignment="1">
      <alignment horizontal="center"/>
    </xf>
    <xf numFmtId="0" fontId="15" fillId="0" borderId="0" xfId="0" applyFont="1" applyAlignment="1">
      <alignment vertical="top" wrapText="1"/>
    </xf>
    <xf numFmtId="0" fontId="36" fillId="11" borderId="1" xfId="0" applyFont="1" applyFill="1" applyBorder="1" applyAlignment="1">
      <alignment horizontal="left"/>
    </xf>
    <xf numFmtId="0" fontId="36" fillId="10" borderId="1" xfId="0" applyFont="1" applyFill="1" applyBorder="1" applyAlignment="1">
      <alignment horizontal="left"/>
    </xf>
    <xf numFmtId="49" fontId="17" fillId="0" borderId="0" xfId="0" applyNumberFormat="1" applyFont="1" applyAlignment="1">
      <alignment horizontal="left" vertical="top" wrapText="1"/>
    </xf>
    <xf numFmtId="0" fontId="37" fillId="0" borderId="0" xfId="0" applyFont="1"/>
    <xf numFmtId="0" fontId="38" fillId="0" borderId="0" xfId="0" applyFont="1"/>
    <xf numFmtId="49" fontId="39" fillId="0" borderId="0" xfId="0" applyNumberFormat="1" applyFont="1" applyAlignment="1">
      <alignment horizontal="left" wrapText="1"/>
    </xf>
    <xf numFmtId="49" fontId="23" fillId="0" borderId="0" xfId="0" applyNumberFormat="1" applyFont="1" applyAlignment="1">
      <alignment horizontal="center" wrapText="1"/>
    </xf>
    <xf numFmtId="49" fontId="40" fillId="0" borderId="0" xfId="0" applyNumberFormat="1" applyFont="1" applyAlignment="1">
      <alignment horizontal="center" wrapText="1"/>
    </xf>
    <xf numFmtId="0" fontId="10" fillId="0" borderId="0" xfId="0" applyFont="1" applyAlignment="1">
      <alignment horizontal="center" wrapText="1"/>
    </xf>
    <xf numFmtId="0" fontId="13" fillId="11" borderId="0" xfId="0" applyFont="1" applyFill="1" applyAlignment="1">
      <alignment vertical="center" wrapText="1"/>
    </xf>
    <xf numFmtId="0" fontId="33" fillId="0" borderId="0" xfId="0" applyFont="1" applyAlignment="1">
      <alignment horizontal="center" vertical="center" wrapText="1"/>
    </xf>
    <xf numFmtId="0" fontId="13" fillId="11" borderId="0" xfId="0" applyFont="1" applyFill="1" applyAlignment="1">
      <alignment horizontal="center" vertical="center" wrapText="1"/>
    </xf>
    <xf numFmtId="1" fontId="4" fillId="9" borderId="0" xfId="0" applyNumberFormat="1" applyFont="1" applyFill="1" applyAlignment="1">
      <alignment vertical="center"/>
    </xf>
    <xf numFmtId="1" fontId="20" fillId="9" borderId="0" xfId="0" applyNumberFormat="1" applyFont="1" applyFill="1" applyAlignment="1">
      <alignment vertical="center"/>
    </xf>
    <xf numFmtId="0" fontId="23" fillId="9" borderId="0" xfId="0" applyFont="1" applyFill="1" applyAlignment="1">
      <alignment horizontal="right"/>
    </xf>
    <xf numFmtId="1" fontId="14" fillId="9" borderId="20" xfId="1" applyNumberFormat="1" applyFont="1" applyFill="1" applyBorder="1" applyAlignment="1">
      <alignment vertical="top" wrapText="1"/>
    </xf>
    <xf numFmtId="0" fontId="25" fillId="9" borderId="0" xfId="0" applyFont="1" applyFill="1" applyAlignment="1">
      <alignment horizontal="center" vertical="center"/>
    </xf>
    <xf numFmtId="2" fontId="13" fillId="11" borderId="0" xfId="0" applyNumberFormat="1" applyFont="1" applyFill="1" applyAlignment="1">
      <alignment horizontal="center" vertical="center" wrapText="1"/>
    </xf>
    <xf numFmtId="0" fontId="13" fillId="11" borderId="2" xfId="0" applyFont="1" applyFill="1" applyBorder="1" applyAlignment="1">
      <alignment vertical="center" wrapText="1"/>
    </xf>
    <xf numFmtId="2" fontId="13" fillId="11" borderId="2" xfId="0" applyNumberFormat="1" applyFont="1" applyFill="1" applyBorder="1" applyAlignment="1">
      <alignment horizontal="center" vertical="center" wrapText="1"/>
    </xf>
    <xf numFmtId="2" fontId="13" fillId="11" borderId="3" xfId="0" applyNumberFormat="1" applyFont="1" applyFill="1" applyBorder="1" applyAlignment="1">
      <alignment horizontal="center" vertical="center" wrapText="1"/>
    </xf>
    <xf numFmtId="1" fontId="24" fillId="9" borderId="15" xfId="4" applyNumberFormat="1" applyFont="1" applyFill="1" applyBorder="1" applyAlignment="1">
      <alignment vertical="top"/>
    </xf>
    <xf numFmtId="49" fontId="41" fillId="0" borderId="0" xfId="0" applyNumberFormat="1" applyFont="1" applyAlignment="1">
      <alignment horizontal="left" vertical="top" wrapText="1"/>
    </xf>
    <xf numFmtId="0" fontId="10" fillId="0" borderId="0" xfId="0" applyFont="1" applyAlignment="1">
      <alignment horizontal="left" vertical="top" wrapText="1"/>
    </xf>
    <xf numFmtId="0" fontId="3" fillId="0" borderId="54" xfId="0" applyFont="1" applyBorder="1" applyAlignment="1" applyProtection="1">
      <alignment vertical="center"/>
      <protection locked="0"/>
    </xf>
    <xf numFmtId="0" fontId="3" fillId="8" borderId="0" xfId="0" applyFont="1" applyFill="1" applyAlignment="1" applyProtection="1">
      <alignment vertical="center"/>
      <protection locked="0"/>
    </xf>
    <xf numFmtId="0" fontId="4" fillId="0" borderId="22"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50" xfId="0" applyFont="1" applyBorder="1" applyAlignment="1">
      <alignment horizontal="center" vertical="top" wrapText="1"/>
    </xf>
    <xf numFmtId="0" fontId="10" fillId="8" borderId="23" xfId="0" applyFont="1" applyFill="1" applyBorder="1" applyAlignment="1" applyProtection="1">
      <alignment horizontal="center" vertical="center" wrapText="1"/>
      <protection locked="0"/>
    </xf>
    <xf numFmtId="0" fontId="10" fillId="8" borderId="32" xfId="0" applyFont="1" applyFill="1" applyBorder="1" applyAlignment="1" applyProtection="1">
      <alignment horizontal="center" vertical="center" wrapText="1"/>
      <protection locked="0"/>
    </xf>
    <xf numFmtId="0" fontId="33" fillId="0" borderId="35" xfId="0" applyFont="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0" fontId="10" fillId="8" borderId="35" xfId="0" applyFont="1" applyFill="1" applyBorder="1" applyAlignment="1" applyProtection="1">
      <alignment horizontal="center" vertical="center" wrapText="1"/>
      <protection locked="0"/>
    </xf>
    <xf numFmtId="0" fontId="10" fillId="8" borderId="21" xfId="0" applyFont="1" applyFill="1" applyBorder="1" applyAlignment="1" applyProtection="1">
      <alignment horizontal="center" vertical="center" wrapText="1"/>
      <protection locked="0"/>
    </xf>
    <xf numFmtId="0" fontId="33" fillId="0" borderId="41" xfId="0" applyFont="1" applyBorder="1" applyAlignment="1" applyProtection="1">
      <alignment horizontal="center" vertical="center"/>
      <protection locked="0"/>
    </xf>
    <xf numFmtId="0" fontId="10" fillId="8" borderId="41" xfId="0" applyFont="1" applyFill="1" applyBorder="1" applyAlignment="1" applyProtection="1">
      <alignment horizontal="center" vertical="center" wrapText="1"/>
      <protection locked="0"/>
    </xf>
    <xf numFmtId="0" fontId="10" fillId="8" borderId="49" xfId="0" applyFont="1" applyFill="1" applyBorder="1" applyAlignment="1" applyProtection="1">
      <alignment horizontal="center" vertical="center" wrapText="1"/>
      <protection locked="0"/>
    </xf>
    <xf numFmtId="0" fontId="33" fillId="0" borderId="40" xfId="0" applyFont="1" applyBorder="1" applyAlignment="1" applyProtection="1">
      <alignment horizontal="center" vertical="center"/>
      <protection locked="0"/>
    </xf>
    <xf numFmtId="0" fontId="10" fillId="8" borderId="40" xfId="0" applyFont="1" applyFill="1" applyBorder="1" applyAlignment="1" applyProtection="1">
      <alignment horizontal="center" vertical="center" wrapText="1"/>
      <protection locked="0"/>
    </xf>
    <xf numFmtId="0" fontId="10" fillId="8" borderId="48" xfId="0" applyFont="1" applyFill="1" applyBorder="1" applyAlignment="1" applyProtection="1">
      <alignment horizontal="center" vertical="center" wrapText="1"/>
      <protection locked="0"/>
    </xf>
    <xf numFmtId="0" fontId="14" fillId="9" borderId="35" xfId="0" applyFont="1" applyFill="1" applyBorder="1" applyAlignment="1">
      <alignment horizontal="center" vertical="top" wrapText="1"/>
    </xf>
    <xf numFmtId="0" fontId="14" fillId="9" borderId="21" xfId="0" applyFont="1" applyFill="1" applyBorder="1" applyAlignment="1">
      <alignment horizontal="center" vertical="top" wrapText="1"/>
    </xf>
    <xf numFmtId="0" fontId="14" fillId="9" borderId="35" xfId="0" applyFont="1" applyFill="1" applyBorder="1" applyAlignment="1">
      <alignment horizontal="center" vertical="center" wrapText="1"/>
    </xf>
    <xf numFmtId="0" fontId="14" fillId="9" borderId="21" xfId="0" applyFont="1" applyFill="1" applyBorder="1" applyAlignment="1">
      <alignment horizontal="center" vertical="center" wrapText="1"/>
    </xf>
    <xf numFmtId="0" fontId="14" fillId="9" borderId="41" xfId="0" applyFont="1" applyFill="1" applyBorder="1" applyAlignment="1">
      <alignment horizontal="center" vertical="center" wrapText="1"/>
    </xf>
    <xf numFmtId="2" fontId="14" fillId="9" borderId="35" xfId="0" applyNumberFormat="1" applyFont="1" applyFill="1" applyBorder="1" applyAlignment="1">
      <alignment horizontal="center" vertical="center" wrapText="1"/>
    </xf>
    <xf numFmtId="2" fontId="14" fillId="9" borderId="41" xfId="0" applyNumberFormat="1" applyFont="1" applyFill="1" applyBorder="1" applyAlignment="1">
      <alignment horizontal="center" vertical="center" wrapText="1"/>
    </xf>
    <xf numFmtId="0" fontId="18" fillId="8" borderId="38" xfId="0" applyFont="1" applyFill="1" applyBorder="1" applyAlignment="1">
      <alignment horizontal="center" vertical="center" wrapText="1"/>
    </xf>
    <xf numFmtId="0" fontId="18" fillId="8" borderId="39" xfId="0" applyFont="1" applyFill="1" applyBorder="1" applyAlignment="1">
      <alignment horizontal="center" vertical="center" wrapText="1"/>
    </xf>
    <xf numFmtId="0" fontId="18" fillId="8" borderId="16"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8" fillId="8" borderId="33" xfId="0" applyFont="1" applyFill="1" applyBorder="1" applyAlignment="1">
      <alignment horizontal="center" vertical="center" wrapText="1"/>
    </xf>
    <xf numFmtId="0" fontId="18" fillId="8" borderId="34" xfId="0" applyFont="1" applyFill="1" applyBorder="1" applyAlignment="1">
      <alignment horizontal="center" vertical="center" wrapText="1"/>
    </xf>
    <xf numFmtId="0" fontId="14" fillId="9" borderId="40" xfId="0" applyFont="1" applyFill="1" applyBorder="1" applyAlignment="1">
      <alignment horizontal="center" vertical="center" wrapText="1"/>
    </xf>
    <xf numFmtId="0" fontId="14" fillId="9" borderId="41" xfId="0" applyFont="1" applyFill="1" applyBorder="1" applyAlignment="1">
      <alignment horizontal="center" vertical="top" wrapText="1"/>
    </xf>
    <xf numFmtId="0" fontId="14" fillId="9" borderId="19" xfId="0" applyFont="1" applyFill="1" applyBorder="1" applyAlignment="1">
      <alignment horizontal="center" vertical="center" wrapText="1"/>
    </xf>
    <xf numFmtId="0" fontId="14" fillId="9" borderId="56" xfId="0" applyFont="1" applyFill="1" applyBorder="1" applyAlignment="1">
      <alignment horizontal="center" vertical="center" wrapText="1"/>
    </xf>
    <xf numFmtId="0" fontId="14" fillId="9" borderId="43"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2" fillId="10" borderId="0" xfId="0" applyFont="1" applyFill="1" applyAlignment="1">
      <alignment horizontal="left" vertical="center" wrapText="1"/>
    </xf>
    <xf numFmtId="0" fontId="16" fillId="10" borderId="12" xfId="0" applyFont="1" applyFill="1" applyBorder="1" applyAlignment="1">
      <alignment horizontal="center" vertical="center"/>
    </xf>
    <xf numFmtId="0" fontId="16" fillId="10" borderId="13" xfId="0" applyFont="1" applyFill="1" applyBorder="1" applyAlignment="1">
      <alignment horizontal="center" vertical="center"/>
    </xf>
    <xf numFmtId="0" fontId="13" fillId="11" borderId="2" xfId="0" applyFont="1" applyFill="1" applyBorder="1" applyAlignment="1">
      <alignment horizontal="left" vertical="center" wrapText="1"/>
    </xf>
    <xf numFmtId="15" fontId="28" fillId="0" borderId="0" xfId="0" applyNumberFormat="1" applyFont="1" applyAlignment="1">
      <alignment horizontal="left"/>
    </xf>
    <xf numFmtId="0" fontId="13" fillId="11" borderId="37" xfId="0" applyFont="1" applyFill="1" applyBorder="1" applyAlignment="1">
      <alignment horizontal="left" vertical="center" wrapText="1"/>
    </xf>
    <xf numFmtId="0" fontId="13" fillId="11" borderId="0" xfId="0" applyFont="1" applyFill="1" applyAlignment="1">
      <alignment horizontal="left" vertical="center" wrapText="1"/>
    </xf>
    <xf numFmtId="0" fontId="16" fillId="10" borderId="26" xfId="0" applyFont="1" applyFill="1" applyBorder="1" applyAlignment="1">
      <alignment horizontal="center" vertical="center" wrapText="1"/>
    </xf>
    <xf numFmtId="0" fontId="16" fillId="10" borderId="27" xfId="0" applyFont="1" applyFill="1" applyBorder="1" applyAlignment="1">
      <alignment horizontal="center" vertical="center" wrapText="1"/>
    </xf>
    <xf numFmtId="2" fontId="26" fillId="9" borderId="24" xfId="0" applyNumberFormat="1" applyFont="1" applyFill="1" applyBorder="1" applyAlignment="1">
      <alignment horizontal="center" vertical="center"/>
    </xf>
    <xf numFmtId="2" fontId="26" fillId="9" borderId="44" xfId="0" applyNumberFormat="1" applyFont="1" applyFill="1" applyBorder="1" applyAlignment="1">
      <alignment horizontal="center" vertical="center"/>
    </xf>
    <xf numFmtId="1" fontId="26" fillId="12" borderId="47" xfId="0" applyNumberFormat="1" applyFont="1" applyFill="1" applyBorder="1" applyAlignment="1">
      <alignment horizontal="center" vertical="center"/>
    </xf>
    <xf numFmtId="1" fontId="26" fillId="12" borderId="46" xfId="0" applyNumberFormat="1" applyFont="1" applyFill="1" applyBorder="1" applyAlignment="1">
      <alignment horizontal="center" vertical="center"/>
    </xf>
    <xf numFmtId="1" fontId="26" fillId="12" borderId="45" xfId="0" applyNumberFormat="1" applyFont="1" applyFill="1" applyBorder="1" applyAlignment="1">
      <alignment horizontal="center" vertical="center"/>
    </xf>
    <xf numFmtId="0" fontId="18" fillId="8" borderId="19"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33" fillId="0" borderId="56" xfId="0" applyFont="1" applyBorder="1" applyAlignment="1" applyProtection="1">
      <alignment horizontal="center" vertical="center"/>
      <protection locked="0"/>
    </xf>
    <xf numFmtId="0" fontId="10" fillId="8" borderId="56" xfId="0" applyFont="1" applyFill="1" applyBorder="1" applyAlignment="1" applyProtection="1">
      <alignment horizontal="center" vertical="center" wrapText="1"/>
      <protection locked="0"/>
    </xf>
    <xf numFmtId="0" fontId="10" fillId="8" borderId="44" xfId="0" applyFont="1" applyFill="1" applyBorder="1" applyAlignment="1" applyProtection="1">
      <alignment horizontal="center" vertical="center" wrapText="1"/>
      <protection locked="0"/>
    </xf>
  </cellXfs>
  <cellStyles count="7">
    <cellStyle name="Accent2" xfId="1" builtinId="33"/>
    <cellStyle name="Accent3" xfId="2" builtinId="37"/>
    <cellStyle name="Accent4" xfId="3" builtinId="41"/>
    <cellStyle name="Accent5" xfId="4" builtinId="45"/>
    <cellStyle name="Hyperlink" xfId="5" builtinId="8"/>
    <cellStyle name="Normal" xfId="0" builtinId="0"/>
    <cellStyle name="Percent" xfId="6" builtinId="5"/>
  </cellStyles>
  <dxfs count="0"/>
  <tableStyles count="0" defaultTableStyle="TableStyleMedium2" defaultPivotStyle="PivotStyleLight16"/>
  <colors>
    <mruColors>
      <color rgb="FF003366"/>
      <color rgb="FFD03061"/>
      <color rgb="FFCC0066"/>
      <color rgb="FF8C2041"/>
      <color rgb="FFFFCCCC"/>
      <color rgb="FFEDB1C4"/>
      <color rgb="FFE07697"/>
      <color rgb="FFE898B1"/>
      <color rgb="FF063D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54429</xdr:colOff>
      <xdr:row>5</xdr:row>
      <xdr:rowOff>122465</xdr:rowOff>
    </xdr:from>
    <xdr:to>
      <xdr:col>3</xdr:col>
      <xdr:colOff>204107</xdr:colOff>
      <xdr:row>6</xdr:row>
      <xdr:rowOff>182609</xdr:rowOff>
    </xdr:to>
    <xdr:pic>
      <xdr:nvPicPr>
        <xdr:cNvPr id="2" name="Picture 1">
          <a:extLst>
            <a:ext uri="{FF2B5EF4-FFF2-40B4-BE49-F238E27FC236}">
              <a16:creationId xmlns:a16="http://schemas.microsoft.com/office/drawing/2014/main" id="{0BA57855-30F2-37E0-8C3C-6C08E08735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9" y="1238251"/>
          <a:ext cx="2122714" cy="481965"/>
        </a:xfrm>
        <a:prstGeom prst="rect">
          <a:avLst/>
        </a:prstGeom>
        <a:noFill/>
      </xdr:spPr>
    </xdr:pic>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BD765-533C-466D-9333-8D43DD157012}">
  <sheetPr>
    <tabColor theme="1" tint="0.249977111117893"/>
  </sheetPr>
  <dimension ref="B4:H155"/>
  <sheetViews>
    <sheetView topLeftCell="A13" workbookViewId="0">
      <selection activeCell="F30" sqref="F30"/>
    </sheetView>
  </sheetViews>
  <sheetFormatPr defaultRowHeight="12.75" x14ac:dyDescent="0.2"/>
  <cols>
    <col min="3" max="3" width="18.7109375" customWidth="1"/>
    <col min="4" max="4" width="45.7109375" customWidth="1"/>
    <col min="5" max="5" width="8.140625" customWidth="1"/>
    <col min="6" max="6" width="18.7109375" customWidth="1"/>
    <col min="7" max="7" width="45.7109375" customWidth="1"/>
    <col min="8" max="8" width="32.7109375" customWidth="1"/>
    <col min="9" max="12" width="19.42578125" customWidth="1"/>
  </cols>
  <sheetData>
    <row r="4" spans="2:8" ht="18.75" thickBot="1" x14ac:dyDescent="0.3">
      <c r="B4" s="134" t="s">
        <v>175</v>
      </c>
      <c r="C4" s="135"/>
      <c r="D4" s="135"/>
      <c r="E4" s="135"/>
      <c r="F4" s="135"/>
      <c r="G4" s="135"/>
    </row>
    <row r="5" spans="2:8" ht="18" customHeight="1" x14ac:dyDescent="0.2">
      <c r="B5" s="8"/>
      <c r="C5" s="18"/>
      <c r="D5" s="18"/>
      <c r="E5" s="19"/>
      <c r="F5" s="19"/>
    </row>
    <row r="6" spans="2:8" ht="18" customHeight="1" x14ac:dyDescent="0.2">
      <c r="B6" s="8"/>
      <c r="C6" s="18"/>
      <c r="D6" s="18"/>
      <c r="E6" s="19"/>
      <c r="F6" s="19"/>
    </row>
    <row r="7" spans="2:8" ht="18" customHeight="1" x14ac:dyDescent="0.25">
      <c r="B7" s="133" t="s">
        <v>178</v>
      </c>
      <c r="C7" s="24" t="s">
        <v>179</v>
      </c>
      <c r="D7" s="147"/>
      <c r="E7" s="148"/>
      <c r="F7" s="148"/>
      <c r="G7" s="24"/>
    </row>
    <row r="8" spans="2:8" ht="18" customHeight="1" x14ac:dyDescent="0.25">
      <c r="B8" s="8"/>
      <c r="C8" s="147"/>
      <c r="D8" s="147"/>
      <c r="E8" s="148"/>
      <c r="F8" s="148"/>
      <c r="G8" s="24"/>
    </row>
    <row r="9" spans="2:8" ht="18" customHeight="1" x14ac:dyDescent="0.25">
      <c r="B9" s="133" t="s">
        <v>180</v>
      </c>
      <c r="C9" s="24" t="s">
        <v>181</v>
      </c>
      <c r="D9" s="147"/>
      <c r="E9" s="148"/>
      <c r="F9" s="148"/>
      <c r="G9" s="24"/>
    </row>
    <row r="10" spans="2:8" ht="18" customHeight="1" x14ac:dyDescent="0.25">
      <c r="B10" s="8"/>
      <c r="C10" s="147"/>
      <c r="D10" s="147"/>
      <c r="E10" s="148"/>
      <c r="F10" s="148"/>
      <c r="G10" s="24"/>
    </row>
    <row r="11" spans="2:8" ht="18" customHeight="1" x14ac:dyDescent="0.25">
      <c r="B11" s="133" t="s">
        <v>182</v>
      </c>
      <c r="C11" s="24" t="s">
        <v>203</v>
      </c>
      <c r="D11" s="147"/>
      <c r="E11" s="148"/>
      <c r="F11" s="148"/>
      <c r="G11" s="24"/>
    </row>
    <row r="12" spans="2:8" ht="18" customHeight="1" x14ac:dyDescent="0.25">
      <c r="B12" s="8"/>
      <c r="C12" s="147"/>
      <c r="D12" s="147"/>
      <c r="E12" s="148"/>
      <c r="F12" s="148"/>
      <c r="G12" s="24"/>
    </row>
    <row r="13" spans="2:8" ht="35.25" customHeight="1" x14ac:dyDescent="0.2">
      <c r="B13" s="136">
        <v>1</v>
      </c>
      <c r="C13" s="167" t="s">
        <v>201</v>
      </c>
      <c r="D13" s="167"/>
      <c r="E13" s="167"/>
      <c r="F13" s="167"/>
      <c r="G13" s="167"/>
      <c r="H13" s="143"/>
    </row>
    <row r="14" spans="2:8" ht="35.25" customHeight="1" x14ac:dyDescent="0.2">
      <c r="B14" s="136">
        <v>2</v>
      </c>
      <c r="C14" s="167" t="s">
        <v>184</v>
      </c>
      <c r="D14" s="167"/>
      <c r="E14" s="167"/>
      <c r="F14" s="167"/>
      <c r="G14" s="167"/>
      <c r="H14" s="143"/>
    </row>
    <row r="15" spans="2:8" ht="35.25" customHeight="1" x14ac:dyDescent="0.2">
      <c r="B15" s="136">
        <v>3</v>
      </c>
      <c r="C15" s="167" t="s">
        <v>202</v>
      </c>
      <c r="D15" s="167"/>
      <c r="E15" s="167"/>
      <c r="F15" s="167"/>
      <c r="G15" s="167"/>
      <c r="H15" s="143"/>
    </row>
    <row r="16" spans="2:8" ht="35.25" customHeight="1" x14ac:dyDescent="0.2">
      <c r="B16" s="136">
        <v>4</v>
      </c>
      <c r="C16" s="167" t="s">
        <v>185</v>
      </c>
      <c r="D16" s="167"/>
      <c r="E16" s="167"/>
      <c r="F16" s="167"/>
      <c r="G16" s="167"/>
      <c r="H16" s="143"/>
    </row>
    <row r="17" spans="2:8" ht="35.25" customHeight="1" x14ac:dyDescent="0.2">
      <c r="B17" s="136">
        <v>5</v>
      </c>
      <c r="C17" s="167" t="s">
        <v>186</v>
      </c>
      <c r="D17" s="167"/>
      <c r="E17" s="167"/>
      <c r="F17" s="167"/>
      <c r="G17" s="167"/>
      <c r="H17" s="143"/>
    </row>
    <row r="18" spans="2:8" ht="35.25" customHeight="1" x14ac:dyDescent="0.2">
      <c r="B18" s="136">
        <v>6</v>
      </c>
      <c r="C18" s="167" t="s">
        <v>204</v>
      </c>
      <c r="D18" s="167"/>
      <c r="E18" s="167"/>
      <c r="F18" s="167"/>
      <c r="G18" s="167"/>
      <c r="H18" s="143"/>
    </row>
    <row r="19" spans="2:8" ht="15.75" customHeight="1" x14ac:dyDescent="0.25">
      <c r="B19" s="32"/>
      <c r="C19" s="149" t="s">
        <v>190</v>
      </c>
      <c r="D19" s="150"/>
      <c r="E19" s="151"/>
      <c r="F19" s="152"/>
      <c r="G19" s="24"/>
    </row>
    <row r="20" spans="2:8" ht="60" customHeight="1" x14ac:dyDescent="0.2">
      <c r="B20" s="32"/>
      <c r="C20" s="166" t="s">
        <v>191</v>
      </c>
      <c r="D20" s="166"/>
      <c r="E20" s="166"/>
      <c r="F20" s="166"/>
      <c r="G20" s="166"/>
    </row>
    <row r="21" spans="2:8" ht="12.75" customHeight="1" thickBot="1" x14ac:dyDescent="0.25">
      <c r="B21" s="32"/>
      <c r="C21" s="146"/>
      <c r="D21" s="146"/>
      <c r="E21" s="146"/>
      <c r="F21" s="146"/>
      <c r="G21" s="146"/>
    </row>
    <row r="22" spans="2:8" ht="20.25" customHeight="1" x14ac:dyDescent="0.3">
      <c r="B22" s="32"/>
      <c r="C22" s="145" t="s">
        <v>48</v>
      </c>
      <c r="D22" s="140"/>
      <c r="E22" s="33"/>
      <c r="F22" s="144" t="s">
        <v>54</v>
      </c>
      <c r="G22" s="137"/>
    </row>
    <row r="23" spans="2:8" ht="20.25" customHeight="1" thickBot="1" x14ac:dyDescent="0.25">
      <c r="B23" s="32"/>
      <c r="C23" s="141" t="s">
        <v>55</v>
      </c>
      <c r="D23" s="142" t="s">
        <v>56</v>
      </c>
      <c r="E23" s="33"/>
      <c r="F23" s="138" t="s">
        <v>55</v>
      </c>
      <c r="G23" s="139" t="s">
        <v>56</v>
      </c>
    </row>
    <row r="24" spans="2:8" ht="20.25" customHeight="1" x14ac:dyDescent="0.2">
      <c r="C24" s="117">
        <v>3</v>
      </c>
      <c r="D24" s="118" t="s">
        <v>57</v>
      </c>
      <c r="F24" s="123">
        <v>3</v>
      </c>
      <c r="G24" s="124" t="s">
        <v>58</v>
      </c>
    </row>
    <row r="25" spans="2:8" ht="20.25" customHeight="1" x14ac:dyDescent="0.2">
      <c r="C25" s="119">
        <v>2</v>
      </c>
      <c r="D25" s="120" t="s">
        <v>59</v>
      </c>
      <c r="F25" s="119">
        <v>2</v>
      </c>
      <c r="G25" s="128" t="s">
        <v>176</v>
      </c>
    </row>
    <row r="26" spans="2:8" ht="20.25" customHeight="1" x14ac:dyDescent="0.2">
      <c r="C26" s="119">
        <v>1</v>
      </c>
      <c r="D26" s="129" t="s">
        <v>200</v>
      </c>
      <c r="F26" s="119">
        <v>1</v>
      </c>
      <c r="G26" s="130" t="s">
        <v>61</v>
      </c>
    </row>
    <row r="27" spans="2:8" ht="20.25" customHeight="1" thickBot="1" x14ac:dyDescent="0.25">
      <c r="C27" s="121">
        <v>0</v>
      </c>
      <c r="D27" s="122" t="s">
        <v>60</v>
      </c>
      <c r="F27" s="131">
        <v>0</v>
      </c>
      <c r="G27" s="122" t="s">
        <v>60</v>
      </c>
    </row>
    <row r="28" spans="2:8" ht="35.25" customHeight="1" x14ac:dyDescent="0.2"/>
    <row r="29" spans="2:8" ht="35.25" customHeight="1" x14ac:dyDescent="0.2"/>
    <row r="30" spans="2:8" ht="35.25" customHeight="1" x14ac:dyDescent="0.2"/>
    <row r="31" spans="2:8" ht="35.25" customHeight="1" x14ac:dyDescent="0.2"/>
    <row r="32" spans="2:8" ht="35.25" customHeight="1" x14ac:dyDescent="0.2"/>
    <row r="33" ht="35.25" customHeight="1" x14ac:dyDescent="0.2"/>
    <row r="34" ht="35.25" customHeight="1" x14ac:dyDescent="0.2"/>
    <row r="35" ht="35.25" customHeight="1" x14ac:dyDescent="0.2"/>
    <row r="36" ht="35.25" customHeight="1" x14ac:dyDescent="0.2"/>
    <row r="37" ht="35.25" customHeight="1" x14ac:dyDescent="0.2"/>
    <row r="38" ht="35.25" customHeight="1" x14ac:dyDescent="0.2"/>
    <row r="39" ht="35.25" customHeight="1" x14ac:dyDescent="0.2"/>
    <row r="40" ht="35.25" customHeight="1" x14ac:dyDescent="0.2"/>
    <row r="41" ht="35.25" customHeight="1" x14ac:dyDescent="0.2"/>
    <row r="42" ht="35.25" customHeight="1" x14ac:dyDescent="0.2"/>
    <row r="43" ht="35.25" customHeight="1" x14ac:dyDescent="0.2"/>
    <row r="44" ht="35.25" customHeight="1" x14ac:dyDescent="0.2"/>
    <row r="45" ht="35.25" customHeight="1" x14ac:dyDescent="0.2"/>
    <row r="46" ht="35.25" customHeight="1" x14ac:dyDescent="0.2"/>
    <row r="47" ht="35.25" customHeight="1" x14ac:dyDescent="0.2"/>
    <row r="48" ht="35.25" customHeight="1" x14ac:dyDescent="0.2"/>
    <row r="49" ht="35.25" customHeight="1" x14ac:dyDescent="0.2"/>
    <row r="50" ht="35.25" customHeight="1" x14ac:dyDescent="0.2"/>
    <row r="51" ht="35.25" customHeight="1" x14ac:dyDescent="0.2"/>
    <row r="52" ht="35.25" customHeight="1" x14ac:dyDescent="0.2"/>
    <row r="53" ht="35.25" customHeight="1" x14ac:dyDescent="0.2"/>
    <row r="54" ht="35.25" customHeight="1" x14ac:dyDescent="0.2"/>
    <row r="55" ht="35.25" customHeight="1" x14ac:dyDescent="0.2"/>
    <row r="56" ht="35.25" customHeight="1" x14ac:dyDescent="0.2"/>
    <row r="57" ht="35.25" customHeight="1" x14ac:dyDescent="0.2"/>
    <row r="58" ht="35.25" customHeight="1" x14ac:dyDescent="0.2"/>
    <row r="59" ht="35.25" customHeight="1" x14ac:dyDescent="0.2"/>
    <row r="60" ht="35.25" customHeight="1" x14ac:dyDescent="0.2"/>
    <row r="61" ht="35.25" customHeight="1" x14ac:dyDescent="0.2"/>
    <row r="62" ht="35.25" customHeight="1" x14ac:dyDescent="0.2"/>
    <row r="63" ht="35.25" customHeight="1" x14ac:dyDescent="0.2"/>
    <row r="64" ht="35.25" customHeight="1" x14ac:dyDescent="0.2"/>
    <row r="65" ht="35.25" customHeight="1" x14ac:dyDescent="0.2"/>
    <row r="66" ht="35.25" customHeight="1" x14ac:dyDescent="0.2"/>
    <row r="67" ht="35.25" customHeight="1" x14ac:dyDescent="0.2"/>
    <row r="68" ht="35.25" customHeight="1" x14ac:dyDescent="0.2"/>
    <row r="69" ht="35.25" customHeight="1" x14ac:dyDescent="0.2"/>
    <row r="70" ht="35.25" customHeight="1" x14ac:dyDescent="0.2"/>
    <row r="71" ht="35.25" customHeight="1" x14ac:dyDescent="0.2"/>
    <row r="72" ht="35.25" customHeight="1" x14ac:dyDescent="0.2"/>
    <row r="73" ht="35.25" customHeight="1" x14ac:dyDescent="0.2"/>
    <row r="74" ht="35.25" customHeight="1" x14ac:dyDescent="0.2"/>
    <row r="75" ht="35.25" customHeight="1" x14ac:dyDescent="0.2"/>
    <row r="76" ht="35.25" customHeight="1" x14ac:dyDescent="0.2"/>
    <row r="77" ht="35.25" customHeight="1" x14ac:dyDescent="0.2"/>
    <row r="78" ht="35.25" customHeight="1" x14ac:dyDescent="0.2"/>
    <row r="79" ht="35.25" customHeight="1" x14ac:dyDescent="0.2"/>
    <row r="80" ht="35.25" customHeight="1" x14ac:dyDescent="0.2"/>
    <row r="81" ht="35.25" customHeight="1" x14ac:dyDescent="0.2"/>
    <row r="82" ht="35.25" customHeight="1" x14ac:dyDescent="0.2"/>
    <row r="83" ht="35.25" customHeight="1" x14ac:dyDescent="0.2"/>
    <row r="84" ht="35.25" customHeight="1" x14ac:dyDescent="0.2"/>
    <row r="85" ht="35.25" customHeight="1" x14ac:dyDescent="0.2"/>
    <row r="86" ht="35.25" customHeight="1" x14ac:dyDescent="0.2"/>
    <row r="87" ht="35.25" customHeight="1" x14ac:dyDescent="0.2"/>
    <row r="88" ht="35.25" customHeight="1" x14ac:dyDescent="0.2"/>
    <row r="89" ht="35.25" customHeight="1" x14ac:dyDescent="0.2"/>
    <row r="90" ht="35.25" customHeight="1" x14ac:dyDescent="0.2"/>
    <row r="91" ht="35.25" customHeight="1" x14ac:dyDescent="0.2"/>
    <row r="92" ht="35.25" customHeight="1" x14ac:dyDescent="0.2"/>
    <row r="93" ht="35.25" customHeight="1" x14ac:dyDescent="0.2"/>
    <row r="94" ht="35.25" customHeight="1" x14ac:dyDescent="0.2"/>
    <row r="95" ht="35.25" customHeight="1" x14ac:dyDescent="0.2"/>
    <row r="96" ht="35.25" customHeight="1" x14ac:dyDescent="0.2"/>
    <row r="97" ht="35.25" customHeight="1" x14ac:dyDescent="0.2"/>
    <row r="98" ht="35.25" customHeight="1" x14ac:dyDescent="0.2"/>
    <row r="99" ht="35.25" customHeight="1" x14ac:dyDescent="0.2"/>
    <row r="100" ht="35.25" customHeight="1" x14ac:dyDescent="0.2"/>
    <row r="101" ht="35.25" customHeight="1" x14ac:dyDescent="0.2"/>
    <row r="102" ht="35.25" customHeight="1" x14ac:dyDescent="0.2"/>
    <row r="103" ht="35.25" customHeight="1" x14ac:dyDescent="0.2"/>
    <row r="104" ht="35.25" customHeight="1" x14ac:dyDescent="0.2"/>
    <row r="105" ht="35.25" customHeight="1" x14ac:dyDescent="0.2"/>
    <row r="106" ht="35.25" customHeight="1" x14ac:dyDescent="0.2"/>
    <row r="107" ht="35.25" customHeight="1" x14ac:dyDescent="0.2"/>
    <row r="108" ht="35.25" customHeight="1" x14ac:dyDescent="0.2"/>
    <row r="109" ht="35.25" customHeight="1" x14ac:dyDescent="0.2"/>
    <row r="110" ht="35.25" customHeight="1" x14ac:dyDescent="0.2"/>
    <row r="111" ht="35.25" customHeight="1" x14ac:dyDescent="0.2"/>
    <row r="112" ht="35.25" customHeight="1" x14ac:dyDescent="0.2"/>
    <row r="113" ht="35.25" customHeight="1" x14ac:dyDescent="0.2"/>
    <row r="114" ht="35.25" customHeight="1" x14ac:dyDescent="0.2"/>
    <row r="115" ht="35.25" customHeight="1" x14ac:dyDescent="0.2"/>
    <row r="116" ht="35.25" customHeight="1" x14ac:dyDescent="0.2"/>
    <row r="117" ht="35.25" customHeight="1" x14ac:dyDescent="0.2"/>
    <row r="118" ht="35.25" customHeight="1" x14ac:dyDescent="0.2"/>
    <row r="119" ht="35.25" customHeight="1" x14ac:dyDescent="0.2"/>
    <row r="120" ht="35.25" customHeight="1" x14ac:dyDescent="0.2"/>
    <row r="121" ht="35.25" customHeight="1" x14ac:dyDescent="0.2"/>
    <row r="122" ht="35.25" customHeight="1" x14ac:dyDescent="0.2"/>
    <row r="123" ht="35.25" customHeight="1" x14ac:dyDescent="0.2"/>
    <row r="124" ht="35.25" customHeight="1" x14ac:dyDescent="0.2"/>
    <row r="125" ht="35.25" customHeight="1" x14ac:dyDescent="0.2"/>
    <row r="126" ht="35.25" customHeight="1" x14ac:dyDescent="0.2"/>
    <row r="127" ht="35.25" customHeight="1" x14ac:dyDescent="0.2"/>
    <row r="128" ht="35.25" customHeight="1" x14ac:dyDescent="0.2"/>
    <row r="129" ht="35.25" customHeight="1" x14ac:dyDescent="0.2"/>
    <row r="130" ht="35.25" customHeight="1" x14ac:dyDescent="0.2"/>
    <row r="131" ht="35.25" customHeight="1" x14ac:dyDescent="0.2"/>
    <row r="132" ht="35.25" customHeight="1" x14ac:dyDescent="0.2"/>
    <row r="133" ht="35.25" customHeight="1" x14ac:dyDescent="0.2"/>
    <row r="134" ht="35.25" customHeight="1" x14ac:dyDescent="0.2"/>
    <row r="135" ht="35.25" customHeight="1" x14ac:dyDescent="0.2"/>
    <row r="136" ht="35.25" customHeight="1" x14ac:dyDescent="0.2"/>
    <row r="137" ht="35.25" customHeight="1" x14ac:dyDescent="0.2"/>
    <row r="138" ht="35.25" customHeight="1" x14ac:dyDescent="0.2"/>
    <row r="139" ht="35.25" customHeight="1" x14ac:dyDescent="0.2"/>
    <row r="140" ht="35.25" customHeight="1" x14ac:dyDescent="0.2"/>
    <row r="141" ht="35.25" customHeight="1" x14ac:dyDescent="0.2"/>
    <row r="142" ht="35.25" customHeight="1" x14ac:dyDescent="0.2"/>
    <row r="143" ht="35.25" customHeight="1" x14ac:dyDescent="0.2"/>
    <row r="144" ht="35.25" customHeight="1" x14ac:dyDescent="0.2"/>
    <row r="145" ht="35.25" customHeight="1" x14ac:dyDescent="0.2"/>
    <row r="146" ht="35.25" customHeight="1" x14ac:dyDescent="0.2"/>
    <row r="147" ht="35.25" customHeight="1" x14ac:dyDescent="0.2"/>
    <row r="148" ht="35.25" customHeight="1" x14ac:dyDescent="0.2"/>
    <row r="149" ht="35.25" customHeight="1" x14ac:dyDescent="0.2"/>
    <row r="150" ht="35.25" customHeight="1" x14ac:dyDescent="0.2"/>
    <row r="151" ht="35.25" customHeight="1" x14ac:dyDescent="0.2"/>
    <row r="152" ht="35.25" customHeight="1" x14ac:dyDescent="0.2"/>
    <row r="153" ht="35.25" customHeight="1" x14ac:dyDescent="0.2"/>
    <row r="154" ht="35.25" customHeight="1" x14ac:dyDescent="0.2"/>
    <row r="155" ht="35.25" customHeight="1" x14ac:dyDescent="0.2"/>
  </sheetData>
  <mergeCells count="7">
    <mergeCell ref="C20:G20"/>
    <mergeCell ref="C13:G13"/>
    <mergeCell ref="C14:G14"/>
    <mergeCell ref="C15:G15"/>
    <mergeCell ref="C16:G16"/>
    <mergeCell ref="C17:G17"/>
    <mergeCell ref="C18:G1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41"/>
  <sheetViews>
    <sheetView workbookViewId="0">
      <selection activeCell="E46" sqref="E46"/>
    </sheetView>
  </sheetViews>
  <sheetFormatPr defaultColWidth="8.85546875" defaultRowHeight="12.75" x14ac:dyDescent="0.2"/>
  <cols>
    <col min="1" max="1" width="16.7109375" style="1" customWidth="1"/>
    <col min="2" max="2" width="10.28515625" style="1" bestFit="1" customWidth="1"/>
    <col min="3" max="3" width="19.85546875" style="1" customWidth="1"/>
    <col min="4" max="4" width="20.140625" style="1" customWidth="1"/>
    <col min="5" max="5" width="18.28515625" style="1" customWidth="1"/>
    <col min="6" max="6" width="32" style="1" customWidth="1"/>
    <col min="7" max="16384" width="8.85546875" style="1"/>
  </cols>
  <sheetData>
    <row r="1" spans="1:6" x14ac:dyDescent="0.2">
      <c r="A1" s="48" t="s">
        <v>0</v>
      </c>
      <c r="B1" s="49"/>
      <c r="C1" s="49"/>
      <c r="D1" s="49"/>
      <c r="E1" s="49"/>
      <c r="F1" s="49"/>
    </row>
    <row r="2" spans="1:6" x14ac:dyDescent="0.2">
      <c r="A2" s="2"/>
      <c r="B2" s="2"/>
      <c r="C2" s="3"/>
      <c r="D2" s="3"/>
      <c r="E2" s="3"/>
      <c r="F2" s="3"/>
    </row>
    <row r="3" spans="1:6" ht="13.5" x14ac:dyDescent="0.2">
      <c r="A3" s="4" t="s">
        <v>1</v>
      </c>
      <c r="B3" s="169"/>
      <c r="C3" s="169"/>
      <c r="D3" s="169"/>
      <c r="E3" s="169"/>
      <c r="F3" s="169"/>
    </row>
    <row r="4" spans="1:6" ht="13.5" x14ac:dyDescent="0.2">
      <c r="A4" s="4"/>
      <c r="B4" s="5"/>
      <c r="C4" s="5"/>
      <c r="D4" s="5"/>
      <c r="E4" s="5"/>
      <c r="F4" s="5"/>
    </row>
    <row r="5" spans="1:6" ht="14.25" thickBot="1" x14ac:dyDescent="0.25">
      <c r="A5" s="4" t="s">
        <v>2</v>
      </c>
      <c r="B5" s="168"/>
      <c r="C5" s="168"/>
      <c r="D5" s="168"/>
      <c r="E5" s="168"/>
      <c r="F5" s="168"/>
    </row>
    <row r="6" spans="1:6" ht="13.5" x14ac:dyDescent="0.2">
      <c r="A6" s="4"/>
      <c r="B6" s="5"/>
      <c r="C6" s="5"/>
      <c r="D6" s="5"/>
      <c r="E6" s="5"/>
      <c r="F6" s="5"/>
    </row>
    <row r="7" spans="1:6" ht="14.25" thickBot="1" x14ac:dyDescent="0.3">
      <c r="A7" s="4" t="s">
        <v>3</v>
      </c>
      <c r="B7" s="115"/>
      <c r="C7" s="115"/>
      <c r="D7" s="115"/>
      <c r="E7" s="115"/>
      <c r="F7" s="115"/>
    </row>
    <row r="9" spans="1:6" x14ac:dyDescent="0.2">
      <c r="A9" s="4" t="s">
        <v>4</v>
      </c>
      <c r="B9" s="4" t="s">
        <v>5</v>
      </c>
      <c r="C9" s="4" t="s">
        <v>6</v>
      </c>
      <c r="D9" s="4" t="s">
        <v>7</v>
      </c>
      <c r="E9" s="4" t="s">
        <v>8</v>
      </c>
      <c r="F9" s="4" t="s">
        <v>9</v>
      </c>
    </row>
    <row r="10" spans="1:6" ht="13.5" x14ac:dyDescent="0.25">
      <c r="A10" s="6" t="s">
        <v>10</v>
      </c>
      <c r="B10" s="109"/>
      <c r="C10" s="110"/>
      <c r="D10" s="110"/>
      <c r="E10" s="111"/>
      <c r="F10" s="112"/>
    </row>
    <row r="11" spans="1:6" ht="13.5" x14ac:dyDescent="0.25">
      <c r="A11" s="6" t="s">
        <v>11</v>
      </c>
      <c r="B11" s="109"/>
      <c r="C11" s="110"/>
      <c r="D11" s="110"/>
      <c r="E11" s="113"/>
      <c r="F11" s="114"/>
    </row>
    <row r="12" spans="1:6" ht="13.5" x14ac:dyDescent="0.25">
      <c r="A12" s="6" t="s">
        <v>12</v>
      </c>
      <c r="B12" s="109"/>
      <c r="C12" s="110"/>
      <c r="D12" s="110"/>
      <c r="E12" s="113"/>
      <c r="F12" s="114"/>
    </row>
    <row r="13" spans="1:6" ht="13.5" x14ac:dyDescent="0.25">
      <c r="A13" s="6" t="s">
        <v>13</v>
      </c>
      <c r="B13" s="109"/>
      <c r="C13" s="110"/>
      <c r="D13" s="110"/>
      <c r="E13" s="113"/>
      <c r="F13" s="114"/>
    </row>
    <row r="14" spans="1:6" ht="13.5" x14ac:dyDescent="0.25">
      <c r="A14" s="6" t="s">
        <v>14</v>
      </c>
      <c r="B14" s="109"/>
      <c r="C14" s="110"/>
      <c r="D14" s="110"/>
      <c r="E14" s="113"/>
      <c r="F14" s="114"/>
    </row>
    <row r="15" spans="1:6" ht="13.5" x14ac:dyDescent="0.25">
      <c r="A15" s="6" t="s">
        <v>15</v>
      </c>
      <c r="B15" s="109"/>
      <c r="C15" s="110"/>
      <c r="D15" s="110"/>
      <c r="E15" s="113"/>
      <c r="F15" s="114"/>
    </row>
    <row r="16" spans="1:6" ht="13.5" x14ac:dyDescent="0.25">
      <c r="A16" s="6" t="s">
        <v>16</v>
      </c>
      <c r="B16" s="109"/>
      <c r="C16" s="110"/>
      <c r="D16" s="110"/>
      <c r="E16" s="113"/>
      <c r="F16" s="114"/>
    </row>
    <row r="17" spans="1:6" ht="13.5" x14ac:dyDescent="0.25">
      <c r="A17" s="6" t="s">
        <v>17</v>
      </c>
      <c r="B17" s="109"/>
      <c r="C17" s="110"/>
      <c r="D17" s="110"/>
      <c r="E17" s="113"/>
      <c r="F17" s="114"/>
    </row>
    <row r="18" spans="1:6" ht="13.5" x14ac:dyDescent="0.25">
      <c r="A18" s="6" t="s">
        <v>18</v>
      </c>
      <c r="B18" s="109"/>
      <c r="C18" s="110"/>
      <c r="D18" s="110"/>
      <c r="E18" s="113"/>
      <c r="F18" s="114"/>
    </row>
    <row r="19" spans="1:6" ht="13.5" x14ac:dyDescent="0.25">
      <c r="A19" s="6" t="s">
        <v>19</v>
      </c>
      <c r="B19" s="109"/>
      <c r="C19" s="110"/>
      <c r="D19" s="110"/>
      <c r="E19" s="113"/>
      <c r="F19" s="114"/>
    </row>
    <row r="20" spans="1:6" ht="13.5" x14ac:dyDescent="0.25">
      <c r="A20" s="6" t="s">
        <v>20</v>
      </c>
      <c r="B20" s="109"/>
      <c r="C20" s="110"/>
      <c r="D20" s="110"/>
      <c r="E20" s="113"/>
      <c r="F20" s="114"/>
    </row>
    <row r="21" spans="1:6" ht="13.5" x14ac:dyDescent="0.25">
      <c r="A21" s="6" t="s">
        <v>21</v>
      </c>
      <c r="B21" s="109"/>
      <c r="C21" s="110"/>
      <c r="D21" s="110"/>
      <c r="E21" s="113"/>
      <c r="F21" s="114"/>
    </row>
    <row r="22" spans="1:6" ht="13.5" x14ac:dyDescent="0.25">
      <c r="A22" s="6" t="s">
        <v>22</v>
      </c>
      <c r="B22" s="109"/>
      <c r="C22" s="110"/>
      <c r="D22" s="110"/>
      <c r="E22" s="113"/>
      <c r="F22" s="114"/>
    </row>
    <row r="23" spans="1:6" ht="13.5" x14ac:dyDescent="0.25">
      <c r="A23" s="6" t="s">
        <v>23</v>
      </c>
      <c r="B23" s="109"/>
      <c r="C23" s="110"/>
      <c r="D23" s="110"/>
      <c r="E23" s="113"/>
      <c r="F23" s="114"/>
    </row>
    <row r="24" spans="1:6" ht="13.5" x14ac:dyDescent="0.25">
      <c r="A24" s="6" t="s">
        <v>24</v>
      </c>
      <c r="B24" s="109"/>
      <c r="C24" s="110"/>
      <c r="D24" s="110"/>
      <c r="E24" s="113"/>
      <c r="F24" s="114"/>
    </row>
    <row r="25" spans="1:6" ht="13.5" x14ac:dyDescent="0.25">
      <c r="A25" s="6" t="s">
        <v>25</v>
      </c>
      <c r="B25" s="109"/>
      <c r="C25" s="110"/>
      <c r="D25" s="110"/>
      <c r="E25" s="113"/>
      <c r="F25" s="114"/>
    </row>
    <row r="26" spans="1:6" ht="13.5" x14ac:dyDescent="0.25">
      <c r="A26" s="6" t="s">
        <v>26</v>
      </c>
      <c r="B26" s="109"/>
      <c r="C26" s="110"/>
      <c r="D26" s="110"/>
      <c r="E26" s="113"/>
      <c r="F26" s="114"/>
    </row>
    <row r="27" spans="1:6" ht="13.5" x14ac:dyDescent="0.25">
      <c r="A27" s="6" t="s">
        <v>27</v>
      </c>
      <c r="B27" s="109"/>
      <c r="C27" s="110"/>
      <c r="D27" s="110"/>
      <c r="E27" s="113"/>
      <c r="F27" s="114"/>
    </row>
    <row r="28" spans="1:6" ht="13.5" x14ac:dyDescent="0.25">
      <c r="A28" s="6" t="s">
        <v>28</v>
      </c>
      <c r="B28" s="109"/>
      <c r="C28" s="110"/>
      <c r="D28" s="110"/>
      <c r="E28" s="113"/>
      <c r="F28" s="114"/>
    </row>
    <row r="29" spans="1:6" ht="13.5" x14ac:dyDescent="0.25">
      <c r="A29" s="6" t="s">
        <v>29</v>
      </c>
      <c r="B29" s="109"/>
      <c r="C29" s="110"/>
      <c r="D29" s="110"/>
      <c r="E29" s="113"/>
      <c r="F29" s="114"/>
    </row>
    <row r="30" spans="1:6" ht="13.5" x14ac:dyDescent="0.25">
      <c r="A30" s="6" t="s">
        <v>30</v>
      </c>
      <c r="B30" s="109"/>
      <c r="C30" s="110"/>
      <c r="D30" s="110"/>
      <c r="E30" s="113"/>
      <c r="F30" s="114"/>
    </row>
    <row r="31" spans="1:6" ht="13.5" x14ac:dyDescent="0.25">
      <c r="A31" s="6" t="s">
        <v>31</v>
      </c>
      <c r="B31" s="109"/>
      <c r="C31" s="110"/>
      <c r="D31" s="110"/>
      <c r="E31" s="113"/>
      <c r="F31" s="114"/>
    </row>
    <row r="32" spans="1:6" ht="13.5" x14ac:dyDescent="0.25">
      <c r="A32" s="6" t="s">
        <v>32</v>
      </c>
      <c r="B32" s="109"/>
      <c r="C32" s="110"/>
      <c r="D32" s="110"/>
      <c r="E32" s="113"/>
      <c r="F32" s="114"/>
    </row>
    <row r="33" spans="1:6" ht="13.5" x14ac:dyDescent="0.25">
      <c r="A33" s="6" t="s">
        <v>33</v>
      </c>
      <c r="B33" s="109"/>
      <c r="C33" s="110"/>
      <c r="D33" s="110"/>
      <c r="E33" s="113"/>
      <c r="F33" s="114"/>
    </row>
    <row r="34" spans="1:6" ht="13.5" x14ac:dyDescent="0.25">
      <c r="A34" s="6" t="s">
        <v>34</v>
      </c>
      <c r="B34" s="109"/>
      <c r="C34" s="110"/>
      <c r="D34" s="110"/>
      <c r="E34" s="113"/>
      <c r="F34" s="114"/>
    </row>
    <row r="35" spans="1:6" ht="13.5" x14ac:dyDescent="0.25">
      <c r="A35" s="6" t="s">
        <v>35</v>
      </c>
      <c r="B35" s="109"/>
      <c r="C35" s="110"/>
      <c r="D35" s="110"/>
      <c r="E35" s="113"/>
      <c r="F35" s="114"/>
    </row>
    <row r="36" spans="1:6" ht="13.5" x14ac:dyDescent="0.25">
      <c r="A36" s="6" t="s">
        <v>36</v>
      </c>
      <c r="B36" s="109"/>
      <c r="C36" s="110"/>
      <c r="D36" s="110"/>
      <c r="E36" s="113"/>
      <c r="F36" s="114"/>
    </row>
    <row r="37" spans="1:6" ht="13.5" x14ac:dyDescent="0.25">
      <c r="A37" s="6" t="s">
        <v>37</v>
      </c>
      <c r="B37" s="109"/>
      <c r="C37" s="110"/>
      <c r="D37" s="110"/>
      <c r="E37" s="113"/>
      <c r="F37" s="114"/>
    </row>
    <row r="38" spans="1:6" ht="13.5" x14ac:dyDescent="0.25">
      <c r="A38" s="6" t="s">
        <v>38</v>
      </c>
      <c r="B38" s="109"/>
      <c r="C38" s="110"/>
      <c r="D38" s="110"/>
      <c r="E38" s="113"/>
      <c r="F38" s="114"/>
    </row>
    <row r="39" spans="1:6" ht="13.5" x14ac:dyDescent="0.25">
      <c r="A39" s="6" t="s">
        <v>39</v>
      </c>
      <c r="B39" s="109"/>
      <c r="C39" s="110"/>
      <c r="D39" s="110"/>
      <c r="E39" s="113"/>
      <c r="F39" s="114"/>
    </row>
    <row r="40" spans="1:6" ht="13.5" x14ac:dyDescent="0.25">
      <c r="A40" s="6" t="s">
        <v>40</v>
      </c>
      <c r="B40" s="109"/>
      <c r="C40" s="110"/>
      <c r="D40" s="110"/>
      <c r="E40" s="113"/>
      <c r="F40" s="114"/>
    </row>
    <row r="41" spans="1:6" ht="13.5" x14ac:dyDescent="0.25">
      <c r="A41" s="6" t="s">
        <v>41</v>
      </c>
      <c r="B41" s="109"/>
      <c r="C41" s="110"/>
      <c r="D41" s="110"/>
      <c r="E41" s="111"/>
      <c r="F41" s="114"/>
    </row>
  </sheetData>
  <mergeCells count="2">
    <mergeCell ref="B5:F5"/>
    <mergeCell ref="B3:F3"/>
  </mergeCells>
  <phoneticPr fontId="0" type="noConversion"/>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15"/>
  <sheetViews>
    <sheetView workbookViewId="0">
      <selection activeCell="B20" sqref="B20"/>
    </sheetView>
  </sheetViews>
  <sheetFormatPr defaultColWidth="9.140625" defaultRowHeight="12.75" x14ac:dyDescent="0.2"/>
  <cols>
    <col min="1" max="1" width="21.42578125" style="8" customWidth="1"/>
    <col min="2" max="2" width="91.85546875" style="8" customWidth="1"/>
    <col min="3" max="16384" width="9.140625" style="8"/>
  </cols>
  <sheetData>
    <row r="1" spans="1:2" x14ac:dyDescent="0.2">
      <c r="A1" s="50" t="s">
        <v>42</v>
      </c>
      <c r="B1" s="51"/>
    </row>
    <row r="2" spans="1:2" x14ac:dyDescent="0.2">
      <c r="A2" s="9"/>
      <c r="B2" s="10"/>
    </row>
    <row r="3" spans="1:2" ht="13.5" thickBot="1" x14ac:dyDescent="0.25">
      <c r="A3" s="108" t="s">
        <v>1</v>
      </c>
      <c r="B3" s="116"/>
    </row>
    <row r="4" spans="1:2" x14ac:dyDescent="0.2">
      <c r="A4" s="9"/>
      <c r="B4" s="10"/>
    </row>
    <row r="5" spans="1:2" ht="13.5" thickBot="1" x14ac:dyDescent="0.25">
      <c r="A5" s="9"/>
      <c r="B5" s="10"/>
    </row>
    <row r="6" spans="1:2" x14ac:dyDescent="0.2">
      <c r="A6" s="106" t="s">
        <v>43</v>
      </c>
      <c r="B6" s="107" t="s">
        <v>44</v>
      </c>
    </row>
    <row r="7" spans="1:2" s="12" customFormat="1" ht="45" customHeight="1" x14ac:dyDescent="0.2">
      <c r="A7" s="170" t="s">
        <v>174</v>
      </c>
      <c r="B7" s="59"/>
    </row>
    <row r="8" spans="1:2" s="12" customFormat="1" ht="45" customHeight="1" x14ac:dyDescent="0.2">
      <c r="A8" s="171"/>
      <c r="B8" s="60"/>
    </row>
    <row r="9" spans="1:2" s="12" customFormat="1" ht="45" customHeight="1" x14ac:dyDescent="0.2">
      <c r="A9" s="172"/>
      <c r="B9" s="61"/>
    </row>
    <row r="10" spans="1:2" s="12" customFormat="1" ht="45" customHeight="1" x14ac:dyDescent="0.2">
      <c r="A10" s="170" t="s">
        <v>174</v>
      </c>
      <c r="B10" s="59"/>
    </row>
    <row r="11" spans="1:2" s="12" customFormat="1" ht="45" customHeight="1" x14ac:dyDescent="0.2">
      <c r="A11" s="171"/>
      <c r="B11" s="60"/>
    </row>
    <row r="12" spans="1:2" s="12" customFormat="1" ht="45" customHeight="1" x14ac:dyDescent="0.2">
      <c r="A12" s="172"/>
      <c r="B12" s="61"/>
    </row>
    <row r="13" spans="1:2" s="12" customFormat="1" ht="45" customHeight="1" x14ac:dyDescent="0.2">
      <c r="A13" s="170" t="s">
        <v>174</v>
      </c>
      <c r="B13" s="59"/>
    </row>
    <row r="14" spans="1:2" s="12" customFormat="1" ht="45" customHeight="1" x14ac:dyDescent="0.2">
      <c r="A14" s="171"/>
      <c r="B14" s="60"/>
    </row>
    <row r="15" spans="1:2" s="12" customFormat="1" ht="45" customHeight="1" thickBot="1" x14ac:dyDescent="0.25">
      <c r="A15" s="173"/>
      <c r="B15" s="62"/>
    </row>
  </sheetData>
  <mergeCells count="3">
    <mergeCell ref="A7:A9"/>
    <mergeCell ref="A10:A12"/>
    <mergeCell ref="A13:A15"/>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27DC-D691-4178-B715-CD730A07254C}">
  <sheetPr>
    <tabColor rgb="FF0070C0"/>
  </sheetPr>
  <dimension ref="A1:P128"/>
  <sheetViews>
    <sheetView showGridLines="0" tabSelected="1" view="pageBreakPreview" topLeftCell="A47" zoomScale="80" zoomScaleNormal="90" zoomScaleSheetLayoutView="80" zoomScalePageLayoutView="70" workbookViewId="0">
      <selection activeCell="H44" sqref="H44"/>
    </sheetView>
  </sheetViews>
  <sheetFormatPr defaultColWidth="8.85546875" defaultRowHeight="12.75" x14ac:dyDescent="0.2"/>
  <cols>
    <col min="1" max="1" width="9.7109375" style="23" customWidth="1"/>
    <col min="2" max="2" width="9.85546875" style="23" customWidth="1"/>
    <col min="3" max="3" width="10" style="23" customWidth="1"/>
    <col min="4" max="4" width="28.5703125" style="30" customWidth="1"/>
    <col min="5" max="5" width="91.28515625" style="30" customWidth="1"/>
    <col min="6" max="7" width="15.85546875" style="8" customWidth="1"/>
    <col min="8" max="13" width="19.140625" style="16" customWidth="1"/>
    <col min="14" max="16384" width="8.85546875" style="8"/>
  </cols>
  <sheetData>
    <row r="1" spans="1:16" s="13" customFormat="1" ht="36" customHeight="1" x14ac:dyDescent="0.25">
      <c r="A1" s="205" t="s">
        <v>45</v>
      </c>
      <c r="B1" s="205"/>
      <c r="C1" s="205"/>
      <c r="D1" s="205"/>
      <c r="E1" s="40"/>
      <c r="F1" s="41"/>
      <c r="G1" s="41"/>
      <c r="H1" s="41"/>
      <c r="I1" s="41"/>
      <c r="J1" s="41"/>
      <c r="K1" s="41"/>
      <c r="L1" s="41"/>
      <c r="M1" s="41"/>
    </row>
    <row r="2" spans="1:16" s="13" customFormat="1" ht="6.75" customHeight="1" x14ac:dyDescent="0.25">
      <c r="A2" s="37"/>
      <c r="B2" s="37"/>
      <c r="C2" s="37"/>
      <c r="D2" s="37"/>
      <c r="E2" s="37"/>
      <c r="F2" s="38"/>
      <c r="G2" s="38"/>
      <c r="H2" s="38"/>
      <c r="I2" s="38"/>
      <c r="J2" s="38"/>
      <c r="K2" s="38"/>
      <c r="L2" s="38"/>
      <c r="M2" s="38"/>
    </row>
    <row r="3" spans="1:16" ht="19.5" customHeight="1" x14ac:dyDescent="0.3">
      <c r="A3" s="35" t="s">
        <v>46</v>
      </c>
      <c r="C3" s="39"/>
      <c r="D3" s="39"/>
      <c r="E3" s="14"/>
      <c r="F3" s="14"/>
      <c r="G3" s="14"/>
      <c r="H3" s="15"/>
    </row>
    <row r="4" spans="1:16" ht="19.5" customHeight="1" x14ac:dyDescent="0.35">
      <c r="A4" s="35" t="s">
        <v>47</v>
      </c>
      <c r="B4" s="36"/>
      <c r="C4" s="209"/>
      <c r="D4" s="209"/>
      <c r="E4" s="17"/>
      <c r="F4" s="14"/>
      <c r="G4" s="14"/>
      <c r="H4" s="15"/>
    </row>
    <row r="5" spans="1:16" ht="6.75" customHeight="1" thickBot="1" x14ac:dyDescent="0.25"/>
    <row r="6" spans="1:16" ht="33" customHeight="1" x14ac:dyDescent="0.2">
      <c r="A6" s="55"/>
      <c r="B6" s="20"/>
      <c r="C6" s="20"/>
      <c r="D6" s="21"/>
      <c r="E6" s="22"/>
      <c r="F6" s="212" t="s">
        <v>48</v>
      </c>
      <c r="G6" s="213"/>
      <c r="H6" s="206" t="s">
        <v>66</v>
      </c>
      <c r="I6" s="207"/>
      <c r="J6" s="206" t="s">
        <v>67</v>
      </c>
      <c r="K6" s="207"/>
      <c r="L6" s="206" t="s">
        <v>68</v>
      </c>
      <c r="M6" s="207"/>
    </row>
    <row r="7" spans="1:16" ht="33" customHeight="1" thickBot="1" x14ac:dyDescent="0.25">
      <c r="A7" s="11"/>
      <c r="B7" s="14"/>
      <c r="C7" s="14"/>
      <c r="F7" s="102" t="s">
        <v>48</v>
      </c>
      <c r="G7" s="103" t="s">
        <v>64</v>
      </c>
      <c r="H7" s="102" t="s">
        <v>49</v>
      </c>
      <c r="I7" s="103" t="s">
        <v>50</v>
      </c>
      <c r="J7" s="102" t="s">
        <v>49</v>
      </c>
      <c r="K7" s="103" t="s">
        <v>50</v>
      </c>
      <c r="L7" s="102" t="s">
        <v>49</v>
      </c>
      <c r="M7" s="103" t="s">
        <v>50</v>
      </c>
    </row>
    <row r="8" spans="1:16" s="24" customFormat="1" ht="31.5" customHeight="1" thickBot="1" x14ac:dyDescent="0.25">
      <c r="A8" s="43">
        <v>1</v>
      </c>
      <c r="B8" s="210" t="s">
        <v>70</v>
      </c>
      <c r="C8" s="210"/>
      <c r="D8" s="210"/>
      <c r="E8" s="44" t="s">
        <v>69</v>
      </c>
      <c r="F8" s="105">
        <v>1</v>
      </c>
      <c r="G8" s="46">
        <f>F8/F92</f>
        <v>7.1428571428571425E-2</v>
      </c>
      <c r="H8" s="45">
        <f>SUM(H9:H18)</f>
        <v>0</v>
      </c>
      <c r="I8" s="161">
        <f>H8*$G8</f>
        <v>0</v>
      </c>
      <c r="J8" s="45">
        <f>SUM(J9:J18)</f>
        <v>0</v>
      </c>
      <c r="K8" s="161">
        <f>J8*$G8</f>
        <v>0</v>
      </c>
      <c r="L8" s="45">
        <f>SUM(L9:L18)</f>
        <v>0</v>
      </c>
      <c r="M8" s="161">
        <f>L8*$G8</f>
        <v>0</v>
      </c>
      <c r="O8" s="8"/>
      <c r="P8" s="8"/>
    </row>
    <row r="9" spans="1:16" ht="57.75" x14ac:dyDescent="0.2">
      <c r="A9" s="79"/>
      <c r="B9" s="101"/>
      <c r="C9" s="199">
        <v>1.1000000000000001</v>
      </c>
      <c r="D9" s="199" t="s">
        <v>87</v>
      </c>
      <c r="E9" s="56" t="s">
        <v>159</v>
      </c>
      <c r="F9" s="193" t="str">
        <f>_xlfn.XLOOKUP(F8,'LOOK-UP TABLES'!$B$6:$B$12,'LOOK-UP TABLES'!$C$6:$C$12)</f>
        <v>Low order of priority</v>
      </c>
      <c r="G9" s="194"/>
      <c r="H9" s="183">
        <v>0</v>
      </c>
      <c r="I9" s="184" t="str">
        <f>_xlfn.XLOOKUP(H9,'LOOK-UP TABLES'!$E$6:$E$12,'LOOK-UP TABLES'!$F$6:$F$12)</f>
        <v>Not applicable to this project</v>
      </c>
      <c r="J9" s="183">
        <v>0</v>
      </c>
      <c r="K9" s="184" t="str">
        <f>_xlfn.XLOOKUP(J9,'LOOK-UP TABLES'!$E$6:$E$12,'LOOK-UP TABLES'!$F$6:$F$12)</f>
        <v>Not applicable to this project</v>
      </c>
      <c r="L9" s="183">
        <v>0</v>
      </c>
      <c r="M9" s="185" t="str">
        <f>_xlfn.XLOOKUP(L9,'LOOK-UP TABLES'!$E$6:$E$12,'LOOK-UP TABLES'!$F$6:$F$12)</f>
        <v>Not applicable to this project</v>
      </c>
      <c r="N9" s="24"/>
    </row>
    <row r="10" spans="1:16" ht="57.75" x14ac:dyDescent="0.2">
      <c r="A10" s="81"/>
      <c r="B10" s="99"/>
      <c r="C10" s="189"/>
      <c r="D10" s="189"/>
      <c r="E10" s="74" t="s">
        <v>88</v>
      </c>
      <c r="F10" s="195"/>
      <c r="G10" s="196"/>
      <c r="H10" s="177"/>
      <c r="I10" s="179"/>
      <c r="J10" s="177"/>
      <c r="K10" s="179"/>
      <c r="L10" s="177"/>
      <c r="M10" s="175"/>
      <c r="N10" s="24"/>
    </row>
    <row r="11" spans="1:16" ht="57.75" x14ac:dyDescent="0.2">
      <c r="A11" s="81"/>
      <c r="B11" s="99"/>
      <c r="C11" s="188">
        <v>1.2</v>
      </c>
      <c r="D11" s="188" t="s">
        <v>62</v>
      </c>
      <c r="E11" s="7" t="s">
        <v>160</v>
      </c>
      <c r="F11" s="195"/>
      <c r="G11" s="196"/>
      <c r="H11" s="176">
        <v>0</v>
      </c>
      <c r="I11" s="178" t="str">
        <f>_xlfn.XLOOKUP(H11,'LOOK-UP TABLES'!$E$6:$E$12,'LOOK-UP TABLES'!$F$6:$F$12)</f>
        <v>Not applicable to this project</v>
      </c>
      <c r="J11" s="176">
        <v>0</v>
      </c>
      <c r="K11" s="178" t="str">
        <f>_xlfn.XLOOKUP(J11,'LOOK-UP TABLES'!$E$6:$E$12,'LOOK-UP TABLES'!$F$6:$F$12)</f>
        <v>Not applicable to this project</v>
      </c>
      <c r="L11" s="176">
        <v>0</v>
      </c>
      <c r="M11" s="174" t="str">
        <f>_xlfn.XLOOKUP(L11,'LOOK-UP TABLES'!$E$6:$E$12,'LOOK-UP TABLES'!$F$6:$F$12)</f>
        <v>Not applicable to this project</v>
      </c>
      <c r="N11" s="24"/>
    </row>
    <row r="12" spans="1:16" ht="72" x14ac:dyDescent="0.2">
      <c r="A12" s="81"/>
      <c r="B12" s="99"/>
      <c r="C12" s="189"/>
      <c r="D12" s="189"/>
      <c r="E12" s="74" t="s">
        <v>161</v>
      </c>
      <c r="F12" s="195"/>
      <c r="G12" s="196"/>
      <c r="H12" s="177"/>
      <c r="I12" s="179"/>
      <c r="J12" s="177"/>
      <c r="K12" s="179"/>
      <c r="L12" s="177"/>
      <c r="M12" s="175"/>
      <c r="N12" s="24"/>
    </row>
    <row r="13" spans="1:16" ht="57.75" x14ac:dyDescent="0.2">
      <c r="A13" s="81"/>
      <c r="B13" s="99"/>
      <c r="C13" s="188">
        <v>1.3</v>
      </c>
      <c r="D13" s="188" t="s">
        <v>63</v>
      </c>
      <c r="E13" s="7" t="s">
        <v>148</v>
      </c>
      <c r="F13" s="195"/>
      <c r="G13" s="196"/>
      <c r="H13" s="176">
        <v>0</v>
      </c>
      <c r="I13" s="178" t="str">
        <f>_xlfn.XLOOKUP(H13,'LOOK-UP TABLES'!$E$6:$E$12,'LOOK-UP TABLES'!$F$6:$F$12)</f>
        <v>Not applicable to this project</v>
      </c>
      <c r="J13" s="176">
        <v>0</v>
      </c>
      <c r="K13" s="178" t="str">
        <f>_xlfn.XLOOKUP(J13,'LOOK-UP TABLES'!$E$6:$E$12,'LOOK-UP TABLES'!$F$6:$F$12)</f>
        <v>Not applicable to this project</v>
      </c>
      <c r="L13" s="176">
        <v>0</v>
      </c>
      <c r="M13" s="174" t="str">
        <f>_xlfn.XLOOKUP(L13,'LOOK-UP TABLES'!$E$6:$E$12,'LOOK-UP TABLES'!$F$6:$F$12)</f>
        <v>Not applicable to this project</v>
      </c>
      <c r="N13" s="24"/>
    </row>
    <row r="14" spans="1:16" ht="72" x14ac:dyDescent="0.2">
      <c r="A14" s="81"/>
      <c r="B14" s="99"/>
      <c r="C14" s="189"/>
      <c r="D14" s="189"/>
      <c r="E14" s="74" t="s">
        <v>162</v>
      </c>
      <c r="F14" s="195"/>
      <c r="G14" s="196"/>
      <c r="H14" s="177"/>
      <c r="I14" s="179"/>
      <c r="J14" s="177"/>
      <c r="K14" s="179"/>
      <c r="L14" s="177"/>
      <c r="M14" s="175"/>
      <c r="N14" s="24"/>
    </row>
    <row r="15" spans="1:16" ht="49.5" customHeight="1" x14ac:dyDescent="0.2">
      <c r="A15" s="81"/>
      <c r="B15" s="99"/>
      <c r="C15" s="188">
        <v>1.4</v>
      </c>
      <c r="D15" s="188" t="s">
        <v>74</v>
      </c>
      <c r="E15" s="7" t="s">
        <v>163</v>
      </c>
      <c r="F15" s="195"/>
      <c r="G15" s="196"/>
      <c r="H15" s="176">
        <v>0</v>
      </c>
      <c r="I15" s="178" t="str">
        <f>_xlfn.XLOOKUP(H15,'LOOK-UP TABLES'!$E$6:$E$12,'LOOK-UP TABLES'!$F$6:$F$12)</f>
        <v>Not applicable to this project</v>
      </c>
      <c r="J15" s="176">
        <v>0</v>
      </c>
      <c r="K15" s="178" t="str">
        <f>_xlfn.XLOOKUP(J15,'LOOK-UP TABLES'!$E$6:$E$12,'LOOK-UP TABLES'!$F$6:$F$12)</f>
        <v>Not applicable to this project</v>
      </c>
      <c r="L15" s="176">
        <v>0</v>
      </c>
      <c r="M15" s="174" t="str">
        <f>_xlfn.XLOOKUP(L15,'LOOK-UP TABLES'!$E$6:$E$12,'LOOK-UP TABLES'!$F$6:$F$12)</f>
        <v>Not applicable to this project</v>
      </c>
      <c r="N15" s="24"/>
    </row>
    <row r="16" spans="1:16" ht="49.5" customHeight="1" x14ac:dyDescent="0.2">
      <c r="A16" s="81"/>
      <c r="B16" s="99"/>
      <c r="C16" s="189"/>
      <c r="D16" s="189"/>
      <c r="E16" s="74" t="s">
        <v>164</v>
      </c>
      <c r="F16" s="195"/>
      <c r="G16" s="196"/>
      <c r="H16" s="177"/>
      <c r="I16" s="179"/>
      <c r="J16" s="177"/>
      <c r="K16" s="179"/>
      <c r="L16" s="177"/>
      <c r="M16" s="175"/>
      <c r="N16" s="24"/>
    </row>
    <row r="17" spans="1:16" ht="60" customHeight="1" x14ac:dyDescent="0.2">
      <c r="A17" s="81"/>
      <c r="B17" s="99"/>
      <c r="C17" s="188">
        <v>1.5</v>
      </c>
      <c r="D17" s="188" t="s">
        <v>75</v>
      </c>
      <c r="E17" s="42" t="s">
        <v>149</v>
      </c>
      <c r="F17" s="195"/>
      <c r="G17" s="196"/>
      <c r="H17" s="176">
        <v>0</v>
      </c>
      <c r="I17" s="178" t="str">
        <f>_xlfn.XLOOKUP(H17,'LOOK-UP TABLES'!$E$6:$E$12,'LOOK-UP TABLES'!$F$6:$F$12)</f>
        <v>Not applicable to this project</v>
      </c>
      <c r="J17" s="176">
        <v>0</v>
      </c>
      <c r="K17" s="178" t="str">
        <f>_xlfn.XLOOKUP(J17,'LOOK-UP TABLES'!$E$6:$E$12,'LOOK-UP TABLES'!$F$6:$F$12)</f>
        <v>Not applicable to this project</v>
      </c>
      <c r="L17" s="176">
        <v>0</v>
      </c>
      <c r="M17" s="174" t="str">
        <f>_xlfn.XLOOKUP(L17,'LOOK-UP TABLES'!$E$6:$E$12,'LOOK-UP TABLES'!$F$6:$F$12)</f>
        <v>Not applicable to this project</v>
      </c>
      <c r="N17" s="24"/>
    </row>
    <row r="18" spans="1:16" ht="81" customHeight="1" thickBot="1" x14ac:dyDescent="0.25">
      <c r="A18" s="83"/>
      <c r="B18" s="100"/>
      <c r="C18" s="190"/>
      <c r="D18" s="190"/>
      <c r="E18" s="75" t="s">
        <v>165</v>
      </c>
      <c r="F18" s="197"/>
      <c r="G18" s="198"/>
      <c r="H18" s="180"/>
      <c r="I18" s="181"/>
      <c r="J18" s="180"/>
      <c r="K18" s="181"/>
      <c r="L18" s="180"/>
      <c r="M18" s="182"/>
      <c r="N18" s="24"/>
    </row>
    <row r="19" spans="1:16" s="24" customFormat="1" ht="34.5" customHeight="1" thickBot="1" x14ac:dyDescent="0.25">
      <c r="A19" s="43" t="s">
        <v>51</v>
      </c>
      <c r="B19" s="210" t="s">
        <v>73</v>
      </c>
      <c r="C19" s="208"/>
      <c r="D19" s="208"/>
      <c r="E19" s="44"/>
      <c r="F19" s="105">
        <v>1</v>
      </c>
      <c r="G19" s="46">
        <f>F19/$F$92</f>
        <v>7.1428571428571425E-2</v>
      </c>
      <c r="H19" s="45">
        <f>SUM(H20:H29)</f>
        <v>0</v>
      </c>
      <c r="I19" s="161">
        <f>H19*$G19</f>
        <v>0</v>
      </c>
      <c r="J19" s="45">
        <f>SUM(J20:J29)</f>
        <v>0</v>
      </c>
      <c r="K19" s="161">
        <f>J19*$G19</f>
        <v>0</v>
      </c>
      <c r="L19" s="45">
        <f>SUM(L20:L29)</f>
        <v>0</v>
      </c>
      <c r="M19" s="161">
        <f>L19*$G19</f>
        <v>0</v>
      </c>
      <c r="O19" s="8"/>
      <c r="P19" s="8"/>
    </row>
    <row r="20" spans="1:16" ht="60" customHeight="1" x14ac:dyDescent="0.2">
      <c r="A20" s="81"/>
      <c r="B20" s="99"/>
      <c r="C20" s="201">
        <v>2.1</v>
      </c>
      <c r="D20" s="188" t="s">
        <v>76</v>
      </c>
      <c r="E20" s="42" t="s">
        <v>205</v>
      </c>
      <c r="F20" s="193" t="str">
        <f>_xlfn.XLOOKUP(F19,'LOOK-UP TABLES'!$B$6:$B$12,'LOOK-UP TABLES'!$C$6:$C$12)</f>
        <v>Low order of priority</v>
      </c>
      <c r="G20" s="194"/>
      <c r="H20" s="183">
        <v>0</v>
      </c>
      <c r="I20" s="184" t="str">
        <f>_xlfn.XLOOKUP(H20,'LOOK-UP TABLES'!$E$6:$E$12,'LOOK-UP TABLES'!$F$6:$F$12)</f>
        <v>Not applicable to this project</v>
      </c>
      <c r="J20" s="183">
        <v>0</v>
      </c>
      <c r="K20" s="184" t="str">
        <f>_xlfn.XLOOKUP(J20,'LOOK-UP TABLES'!$E$6:$E$12,'LOOK-UP TABLES'!$F$6:$F$12)</f>
        <v>Not applicable to this project</v>
      </c>
      <c r="L20" s="183">
        <v>0</v>
      </c>
      <c r="M20" s="185" t="str">
        <f>_xlfn.XLOOKUP(L20,'LOOK-UP TABLES'!$E$6:$E$12,'LOOK-UP TABLES'!$F$6:$F$12)</f>
        <v>Not applicable to this project</v>
      </c>
      <c r="N20" s="24"/>
    </row>
    <row r="21" spans="1:16" ht="87" customHeight="1" x14ac:dyDescent="0.2">
      <c r="A21" s="81"/>
      <c r="B21" s="99"/>
      <c r="C21" s="201"/>
      <c r="D21" s="189"/>
      <c r="E21" s="76" t="s">
        <v>167</v>
      </c>
      <c r="F21" s="195"/>
      <c r="G21" s="196"/>
      <c r="H21" s="177"/>
      <c r="I21" s="179"/>
      <c r="J21" s="177"/>
      <c r="K21" s="179"/>
      <c r="L21" s="177"/>
      <c r="M21" s="175"/>
      <c r="N21" s="24"/>
    </row>
    <row r="22" spans="1:16" ht="60" customHeight="1" x14ac:dyDescent="0.2">
      <c r="A22" s="81"/>
      <c r="B22" s="99"/>
      <c r="C22" s="201">
        <v>2.2000000000000002</v>
      </c>
      <c r="D22" s="201" t="s">
        <v>77</v>
      </c>
      <c r="E22" s="7" t="s">
        <v>152</v>
      </c>
      <c r="F22" s="195"/>
      <c r="G22" s="196"/>
      <c r="H22" s="176">
        <v>0</v>
      </c>
      <c r="I22" s="178" t="str">
        <f>_xlfn.XLOOKUP(H22,'LOOK-UP TABLES'!$E$6:$E$12,'LOOK-UP TABLES'!$F$6:$F$12)</f>
        <v>Not applicable to this project</v>
      </c>
      <c r="J22" s="176">
        <v>0</v>
      </c>
      <c r="K22" s="178" t="str">
        <f>_xlfn.XLOOKUP(J22,'LOOK-UP TABLES'!$E$6:$E$12,'LOOK-UP TABLES'!$F$6:$F$12)</f>
        <v>Not applicable to this project</v>
      </c>
      <c r="L22" s="176">
        <v>0</v>
      </c>
      <c r="M22" s="174" t="str">
        <f>_xlfn.XLOOKUP(L22,'LOOK-UP TABLES'!$E$6:$E$12,'LOOK-UP TABLES'!$F$6:$F$12)</f>
        <v>Not applicable to this project</v>
      </c>
      <c r="N22" s="24"/>
    </row>
    <row r="23" spans="1:16" ht="99" customHeight="1" x14ac:dyDescent="0.2">
      <c r="A23" s="81"/>
      <c r="B23" s="99"/>
      <c r="C23" s="201"/>
      <c r="D23" s="201"/>
      <c r="E23" s="76" t="s">
        <v>166</v>
      </c>
      <c r="F23" s="195"/>
      <c r="G23" s="196"/>
      <c r="H23" s="177"/>
      <c r="I23" s="179"/>
      <c r="J23" s="177"/>
      <c r="K23" s="179"/>
      <c r="L23" s="177"/>
      <c r="M23" s="175"/>
      <c r="N23" s="24"/>
    </row>
    <row r="24" spans="1:16" ht="82.5" customHeight="1" x14ac:dyDescent="0.2">
      <c r="A24" s="81"/>
      <c r="B24" s="99"/>
      <c r="C24" s="201">
        <v>2.2999999999999998</v>
      </c>
      <c r="D24" s="201" t="s">
        <v>78</v>
      </c>
      <c r="E24" s="7" t="s">
        <v>153</v>
      </c>
      <c r="F24" s="195"/>
      <c r="G24" s="196"/>
      <c r="H24" s="176">
        <v>0</v>
      </c>
      <c r="I24" s="178" t="str">
        <f>_xlfn.XLOOKUP(H24,'LOOK-UP TABLES'!$E$6:$E$12,'LOOK-UP TABLES'!$F$6:$F$12)</f>
        <v>Not applicable to this project</v>
      </c>
      <c r="J24" s="176">
        <v>0</v>
      </c>
      <c r="K24" s="178" t="str">
        <f>_xlfn.XLOOKUP(J24,'LOOK-UP TABLES'!$E$6:$E$12,'LOOK-UP TABLES'!$F$6:$F$12)</f>
        <v>Not applicable to this project</v>
      </c>
      <c r="L24" s="176">
        <v>0</v>
      </c>
      <c r="M24" s="174" t="str">
        <f>_xlfn.XLOOKUP(L24,'LOOK-UP TABLES'!$E$6:$E$12,'LOOK-UP TABLES'!$F$6:$F$12)</f>
        <v>Not applicable to this project</v>
      </c>
      <c r="N24" s="24"/>
    </row>
    <row r="25" spans="1:16" ht="101.45" customHeight="1" x14ac:dyDescent="0.2">
      <c r="A25" s="81"/>
      <c r="B25" s="99"/>
      <c r="C25" s="201"/>
      <c r="D25" s="201"/>
      <c r="E25" s="76" t="s">
        <v>168</v>
      </c>
      <c r="F25" s="195"/>
      <c r="G25" s="196"/>
      <c r="H25" s="177"/>
      <c r="I25" s="179"/>
      <c r="J25" s="177"/>
      <c r="K25" s="179"/>
      <c r="L25" s="177"/>
      <c r="M25" s="175"/>
      <c r="N25" s="24"/>
    </row>
    <row r="26" spans="1:16" ht="60" customHeight="1" x14ac:dyDescent="0.2">
      <c r="A26" s="81"/>
      <c r="B26" s="99"/>
      <c r="C26" s="201">
        <v>2.4</v>
      </c>
      <c r="D26" s="201" t="s">
        <v>79</v>
      </c>
      <c r="E26" s="7" t="s">
        <v>154</v>
      </c>
      <c r="F26" s="195"/>
      <c r="G26" s="196"/>
      <c r="H26" s="176">
        <v>0</v>
      </c>
      <c r="I26" s="178" t="str">
        <f>_xlfn.XLOOKUP(H26,'LOOK-UP TABLES'!$E$6:$E$12,'LOOK-UP TABLES'!$F$6:$F$12)</f>
        <v>Not applicable to this project</v>
      </c>
      <c r="J26" s="176">
        <v>0</v>
      </c>
      <c r="K26" s="178" t="str">
        <f>_xlfn.XLOOKUP(J26,'LOOK-UP TABLES'!$E$6:$E$12,'LOOK-UP TABLES'!$F$6:$F$12)</f>
        <v>Not applicable to this project</v>
      </c>
      <c r="L26" s="176">
        <v>0</v>
      </c>
      <c r="M26" s="174" t="str">
        <f>_xlfn.XLOOKUP(L26,'LOOK-UP TABLES'!$E$6:$E$12,'LOOK-UP TABLES'!$F$6:$F$12)</f>
        <v>Not applicable to this project</v>
      </c>
      <c r="N26" s="24"/>
    </row>
    <row r="27" spans="1:16" ht="100.5" customHeight="1" x14ac:dyDescent="0.2">
      <c r="A27" s="81"/>
      <c r="B27" s="99"/>
      <c r="C27" s="201"/>
      <c r="D27" s="201"/>
      <c r="E27" s="76" t="s">
        <v>169</v>
      </c>
      <c r="F27" s="195"/>
      <c r="G27" s="196"/>
      <c r="H27" s="177"/>
      <c r="I27" s="179"/>
      <c r="J27" s="177"/>
      <c r="K27" s="179"/>
      <c r="L27" s="177"/>
      <c r="M27" s="175"/>
      <c r="N27" s="24"/>
    </row>
    <row r="28" spans="1:16" ht="60" customHeight="1" x14ac:dyDescent="0.2">
      <c r="A28" s="81"/>
      <c r="B28" s="99"/>
      <c r="C28" s="201">
        <v>2.5</v>
      </c>
      <c r="D28" s="201" t="s">
        <v>80</v>
      </c>
      <c r="E28" s="7" t="s">
        <v>89</v>
      </c>
      <c r="F28" s="195"/>
      <c r="G28" s="196"/>
      <c r="H28" s="176">
        <v>0</v>
      </c>
      <c r="I28" s="178" t="str">
        <f>_xlfn.XLOOKUP(H28,'LOOK-UP TABLES'!$E$6:$E$12,'LOOK-UP TABLES'!$F$6:$F$12)</f>
        <v>Not applicable to this project</v>
      </c>
      <c r="J28" s="176">
        <v>0</v>
      </c>
      <c r="K28" s="178" t="str">
        <f>_xlfn.XLOOKUP(J28,'LOOK-UP TABLES'!$E$6:$E$12,'LOOK-UP TABLES'!$F$6:$F$12)</f>
        <v>Not applicable to this project</v>
      </c>
      <c r="L28" s="176">
        <v>0</v>
      </c>
      <c r="M28" s="174" t="str">
        <f>_xlfn.XLOOKUP(L28,'LOOK-UP TABLES'!$E$6:$E$12,'LOOK-UP TABLES'!$F$6:$F$12)</f>
        <v>Not applicable to this project</v>
      </c>
      <c r="N28" s="24"/>
    </row>
    <row r="29" spans="1:16" ht="76.5" customHeight="1" thickBot="1" x14ac:dyDescent="0.25">
      <c r="A29" s="83"/>
      <c r="B29" s="100"/>
      <c r="C29" s="204"/>
      <c r="D29" s="204"/>
      <c r="E29" s="75" t="s">
        <v>90</v>
      </c>
      <c r="F29" s="197"/>
      <c r="G29" s="198"/>
      <c r="H29" s="180"/>
      <c r="I29" s="181"/>
      <c r="J29" s="180"/>
      <c r="K29" s="181"/>
      <c r="L29" s="180"/>
      <c r="M29" s="182"/>
      <c r="N29" s="24"/>
    </row>
    <row r="30" spans="1:16" s="24" customFormat="1" ht="34.5" customHeight="1" thickBot="1" x14ac:dyDescent="0.25">
      <c r="A30" s="43">
        <v>3</v>
      </c>
      <c r="B30" s="210" t="s">
        <v>65</v>
      </c>
      <c r="C30" s="210"/>
      <c r="D30" s="210"/>
      <c r="E30" s="44"/>
      <c r="F30" s="105">
        <v>1</v>
      </c>
      <c r="G30" s="46">
        <f>F30/$F$92</f>
        <v>7.1428571428571425E-2</v>
      </c>
      <c r="H30" s="45">
        <f>SUM(H31:H36)</f>
        <v>0</v>
      </c>
      <c r="I30" s="161">
        <f>H30*$G30</f>
        <v>0</v>
      </c>
      <c r="J30" s="45">
        <f>SUM(J31:J36)</f>
        <v>0</v>
      </c>
      <c r="K30" s="161">
        <f>J30*$G30</f>
        <v>0</v>
      </c>
      <c r="L30" s="45">
        <f>SUM(L31:L36)</f>
        <v>0</v>
      </c>
      <c r="M30" s="161">
        <f>L30*$G30</f>
        <v>0</v>
      </c>
      <c r="O30" s="8"/>
      <c r="P30" s="8"/>
    </row>
    <row r="31" spans="1:16" ht="75" customHeight="1" x14ac:dyDescent="0.2">
      <c r="A31" s="79"/>
      <c r="B31" s="96"/>
      <c r="C31" s="199">
        <v>3.1</v>
      </c>
      <c r="D31" s="199" t="s">
        <v>81</v>
      </c>
      <c r="E31" s="56" t="s">
        <v>155</v>
      </c>
      <c r="F31" s="193" t="str">
        <f>_xlfn.XLOOKUP(F30,'LOOK-UP TABLES'!$B$6:$B$12,'LOOK-UP TABLES'!$C$6:$C$12)</f>
        <v>Low order of priority</v>
      </c>
      <c r="G31" s="194"/>
      <c r="H31" s="183">
        <v>0</v>
      </c>
      <c r="I31" s="184" t="str">
        <f>_xlfn.XLOOKUP(H31,'LOOK-UP TABLES'!$E$6:$E$12,'LOOK-UP TABLES'!$F$6:$F$12)</f>
        <v>Not applicable to this project</v>
      </c>
      <c r="J31" s="183">
        <v>0</v>
      </c>
      <c r="K31" s="184" t="str">
        <f>_xlfn.XLOOKUP(J31,'LOOK-UP TABLES'!$E$6:$E$12,'LOOK-UP TABLES'!$F$6:$F$12)</f>
        <v>Not applicable to this project</v>
      </c>
      <c r="L31" s="183">
        <v>0</v>
      </c>
      <c r="M31" s="185" t="str">
        <f>_xlfn.XLOOKUP(L31,'LOOK-UP TABLES'!$E$6:$E$12,'LOOK-UP TABLES'!$F$6:$F$12)</f>
        <v>Not applicable to this project</v>
      </c>
      <c r="N31" s="24"/>
    </row>
    <row r="32" spans="1:16" ht="89.25" customHeight="1" x14ac:dyDescent="0.2">
      <c r="A32" s="81"/>
      <c r="B32" s="97"/>
      <c r="C32" s="189"/>
      <c r="D32" s="189"/>
      <c r="E32" s="76" t="s">
        <v>170</v>
      </c>
      <c r="F32" s="195"/>
      <c r="G32" s="196"/>
      <c r="H32" s="177"/>
      <c r="I32" s="179"/>
      <c r="J32" s="177"/>
      <c r="K32" s="179"/>
      <c r="L32" s="177"/>
      <c r="M32" s="175"/>
      <c r="N32" s="24"/>
    </row>
    <row r="33" spans="1:16" ht="60" customHeight="1" x14ac:dyDescent="0.2">
      <c r="A33" s="81"/>
      <c r="B33" s="97"/>
      <c r="C33" s="188">
        <v>3.2</v>
      </c>
      <c r="D33" s="188" t="s">
        <v>82</v>
      </c>
      <c r="E33" s="7" t="s">
        <v>91</v>
      </c>
      <c r="F33" s="195"/>
      <c r="G33" s="196"/>
      <c r="H33" s="176">
        <v>0</v>
      </c>
      <c r="I33" s="178" t="str">
        <f>_xlfn.XLOOKUP(H33,'LOOK-UP TABLES'!$E$6:$E$12,'LOOK-UP TABLES'!$F$6:$F$12)</f>
        <v>Not applicable to this project</v>
      </c>
      <c r="J33" s="176">
        <v>0</v>
      </c>
      <c r="K33" s="178" t="str">
        <f>_xlfn.XLOOKUP(J33,'LOOK-UP TABLES'!$E$6:$E$12,'LOOK-UP TABLES'!$F$6:$F$12)</f>
        <v>Not applicable to this project</v>
      </c>
      <c r="L33" s="176">
        <v>0</v>
      </c>
      <c r="M33" s="174" t="str">
        <f>_xlfn.XLOOKUP(L33,'LOOK-UP TABLES'!$E$6:$E$12,'LOOK-UP TABLES'!$F$6:$F$12)</f>
        <v>Not applicable to this project</v>
      </c>
      <c r="N33" s="24"/>
    </row>
    <row r="34" spans="1:16" ht="60" customHeight="1" x14ac:dyDescent="0.2">
      <c r="A34" s="81"/>
      <c r="B34" s="97"/>
      <c r="C34" s="189"/>
      <c r="D34" s="189"/>
      <c r="E34" s="76" t="s">
        <v>92</v>
      </c>
      <c r="F34" s="195"/>
      <c r="G34" s="196"/>
      <c r="H34" s="177"/>
      <c r="I34" s="179"/>
      <c r="J34" s="177"/>
      <c r="K34" s="179"/>
      <c r="L34" s="177"/>
      <c r="M34" s="175"/>
      <c r="N34" s="24"/>
    </row>
    <row r="35" spans="1:16" ht="84.95" customHeight="1" x14ac:dyDescent="0.2">
      <c r="A35" s="81"/>
      <c r="B35" s="97"/>
      <c r="C35" s="188">
        <v>3.3</v>
      </c>
      <c r="D35" s="188" t="s">
        <v>83</v>
      </c>
      <c r="E35" s="7" t="s">
        <v>171</v>
      </c>
      <c r="F35" s="195"/>
      <c r="G35" s="196"/>
      <c r="H35" s="176">
        <v>0</v>
      </c>
      <c r="I35" s="178" t="str">
        <f>_xlfn.XLOOKUP(H35,'LOOK-UP TABLES'!$E$6:$E$12,'LOOK-UP TABLES'!$F$6:$F$12)</f>
        <v>Not applicable to this project</v>
      </c>
      <c r="J35" s="176">
        <v>0</v>
      </c>
      <c r="K35" s="178" t="str">
        <f>_xlfn.XLOOKUP(J35,'LOOK-UP TABLES'!$E$6:$E$12,'LOOK-UP TABLES'!$F$6:$F$12)</f>
        <v>Not applicable to this project</v>
      </c>
      <c r="L35" s="176">
        <v>0</v>
      </c>
      <c r="M35" s="174" t="str">
        <f>_xlfn.XLOOKUP(L35,'LOOK-UP TABLES'!$E$6:$E$12,'LOOK-UP TABLES'!$F$6:$F$12)</f>
        <v>Not applicable to this project</v>
      </c>
      <c r="N35" s="24"/>
    </row>
    <row r="36" spans="1:16" ht="115.5" customHeight="1" thickBot="1" x14ac:dyDescent="0.25">
      <c r="A36" s="83"/>
      <c r="B36" s="98"/>
      <c r="C36" s="190"/>
      <c r="D36" s="190"/>
      <c r="E36" s="75" t="s">
        <v>172</v>
      </c>
      <c r="F36" s="197"/>
      <c r="G36" s="198"/>
      <c r="H36" s="180"/>
      <c r="I36" s="181"/>
      <c r="J36" s="180"/>
      <c r="K36" s="181"/>
      <c r="L36" s="180"/>
      <c r="M36" s="182"/>
      <c r="N36" s="24"/>
    </row>
    <row r="37" spans="1:16" s="24" customFormat="1" ht="34.5" customHeight="1" thickBot="1" x14ac:dyDescent="0.25">
      <c r="A37" s="54" t="s">
        <v>52</v>
      </c>
      <c r="B37" s="211" t="s">
        <v>53</v>
      </c>
      <c r="C37" s="211"/>
      <c r="D37" s="211"/>
      <c r="E37" s="153"/>
      <c r="F37" s="154">
        <v>3</v>
      </c>
      <c r="G37" s="47">
        <f>F37/$F$92</f>
        <v>0.21428571428571427</v>
      </c>
      <c r="H37" s="155">
        <f>SUM(H38:H43)</f>
        <v>0</v>
      </c>
      <c r="I37" s="161">
        <f>H37*$G37</f>
        <v>0</v>
      </c>
      <c r="J37" s="155">
        <f>SUM(J38:J43)</f>
        <v>0</v>
      </c>
      <c r="K37" s="161">
        <f>J37*$G37</f>
        <v>0</v>
      </c>
      <c r="L37" s="155">
        <f>SUM(L38:L43)</f>
        <v>0</v>
      </c>
      <c r="M37" s="161">
        <f>L37*$G37</f>
        <v>0</v>
      </c>
      <c r="O37" s="8"/>
      <c r="P37" s="8"/>
    </row>
    <row r="38" spans="1:16" ht="60" customHeight="1" x14ac:dyDescent="0.2">
      <c r="A38" s="79"/>
      <c r="B38" s="95"/>
      <c r="C38" s="203">
        <v>4.0999999999999996</v>
      </c>
      <c r="D38" s="203" t="s">
        <v>84</v>
      </c>
      <c r="E38" s="56" t="s">
        <v>93</v>
      </c>
      <c r="F38" s="193" t="str">
        <f>_xlfn.XLOOKUP(F37,'LOOK-UP TABLES'!$B$6:$B$12,'LOOK-UP TABLES'!$C$6:$C$12)</f>
        <v>Critical significance / Mandatory</v>
      </c>
      <c r="G38" s="194"/>
      <c r="H38" s="183">
        <v>0</v>
      </c>
      <c r="I38" s="184" t="str">
        <f>_xlfn.XLOOKUP(H38,'LOOK-UP TABLES'!$E$6:$E$12,'LOOK-UP TABLES'!$F$6:$F$12)</f>
        <v>Not applicable to this project</v>
      </c>
      <c r="J38" s="183">
        <v>0</v>
      </c>
      <c r="K38" s="184" t="str">
        <f>_xlfn.XLOOKUP(J38,'LOOK-UP TABLES'!$E$6:$E$12,'LOOK-UP TABLES'!$F$6:$F$12)</f>
        <v>Not applicable to this project</v>
      </c>
      <c r="L38" s="183">
        <v>0</v>
      </c>
      <c r="M38" s="185" t="str">
        <f>_xlfn.XLOOKUP(L38,'LOOK-UP TABLES'!$E$6:$E$12,'LOOK-UP TABLES'!$F$6:$F$12)</f>
        <v>Not applicable to this project</v>
      </c>
      <c r="N38" s="24"/>
    </row>
    <row r="39" spans="1:16" ht="60" customHeight="1" x14ac:dyDescent="0.2">
      <c r="A39" s="81"/>
      <c r="B39" s="87"/>
      <c r="C39" s="201"/>
      <c r="D39" s="201"/>
      <c r="E39" s="76" t="s">
        <v>95</v>
      </c>
      <c r="F39" s="195"/>
      <c r="G39" s="196"/>
      <c r="H39" s="177"/>
      <c r="I39" s="179"/>
      <c r="J39" s="177"/>
      <c r="K39" s="179"/>
      <c r="L39" s="177"/>
      <c r="M39" s="175"/>
      <c r="N39" s="24"/>
    </row>
    <row r="40" spans="1:16" ht="60" customHeight="1" x14ac:dyDescent="0.2">
      <c r="A40" s="81"/>
      <c r="B40" s="87"/>
      <c r="C40" s="201">
        <v>4.2</v>
      </c>
      <c r="D40" s="201" t="s">
        <v>85</v>
      </c>
      <c r="E40" s="7" t="s">
        <v>156</v>
      </c>
      <c r="F40" s="195"/>
      <c r="G40" s="196"/>
      <c r="H40" s="176">
        <v>0</v>
      </c>
      <c r="I40" s="178" t="str">
        <f>_xlfn.XLOOKUP(H40,'LOOK-UP TABLES'!$E$6:$E$12,'LOOK-UP TABLES'!$F$6:$F$12)</f>
        <v>Not applicable to this project</v>
      </c>
      <c r="J40" s="176">
        <v>0</v>
      </c>
      <c r="K40" s="178" t="str">
        <f>_xlfn.XLOOKUP(J40,'LOOK-UP TABLES'!$E$6:$E$12,'LOOK-UP TABLES'!$F$6:$F$12)</f>
        <v>Not applicable to this project</v>
      </c>
      <c r="L40" s="176">
        <v>0</v>
      </c>
      <c r="M40" s="174" t="str">
        <f>_xlfn.XLOOKUP(L40,'LOOK-UP TABLES'!$E$6:$E$12,'LOOK-UP TABLES'!$F$6:$F$12)</f>
        <v>Not applicable to this project</v>
      </c>
      <c r="N40" s="24"/>
    </row>
    <row r="41" spans="1:16" ht="60" customHeight="1" x14ac:dyDescent="0.2">
      <c r="A41" s="81"/>
      <c r="B41" s="87"/>
      <c r="C41" s="201"/>
      <c r="D41" s="201"/>
      <c r="E41" s="76" t="s">
        <v>96</v>
      </c>
      <c r="F41" s="195"/>
      <c r="G41" s="196"/>
      <c r="H41" s="177"/>
      <c r="I41" s="179"/>
      <c r="J41" s="177"/>
      <c r="K41" s="179"/>
      <c r="L41" s="177"/>
      <c r="M41" s="175"/>
      <c r="N41" s="24"/>
    </row>
    <row r="42" spans="1:16" ht="60" customHeight="1" x14ac:dyDescent="0.2">
      <c r="A42" s="81"/>
      <c r="B42" s="87"/>
      <c r="C42" s="201">
        <v>4.3</v>
      </c>
      <c r="D42" s="201" t="s">
        <v>86</v>
      </c>
      <c r="E42" s="7" t="s">
        <v>94</v>
      </c>
      <c r="F42" s="195"/>
      <c r="G42" s="196"/>
      <c r="H42" s="176">
        <v>0</v>
      </c>
      <c r="I42" s="178" t="str">
        <f>_xlfn.XLOOKUP(H42,'LOOK-UP TABLES'!$E$6:$E$12,'LOOK-UP TABLES'!$F$6:$F$12)</f>
        <v>Not applicable to this project</v>
      </c>
      <c r="J42" s="176">
        <v>0</v>
      </c>
      <c r="K42" s="178" t="str">
        <f>_xlfn.XLOOKUP(J42,'LOOK-UP TABLES'!$E$6:$E$12,'LOOK-UP TABLES'!$F$6:$F$12)</f>
        <v>Not applicable to this project</v>
      </c>
      <c r="L42" s="176">
        <v>0</v>
      </c>
      <c r="M42" s="174" t="str">
        <f>_xlfn.XLOOKUP(L42,'LOOK-UP TABLES'!$E$6:$E$12,'LOOK-UP TABLES'!$F$6:$F$12)</f>
        <v>Not applicable to this project</v>
      </c>
      <c r="N42" s="24"/>
    </row>
    <row r="43" spans="1:16" ht="92.25" customHeight="1" thickBot="1" x14ac:dyDescent="0.25">
      <c r="A43" s="83"/>
      <c r="B43" s="88"/>
      <c r="C43" s="204"/>
      <c r="D43" s="204"/>
      <c r="E43" s="75" t="s">
        <v>97</v>
      </c>
      <c r="F43" s="197"/>
      <c r="G43" s="198"/>
      <c r="H43" s="180"/>
      <c r="I43" s="181"/>
      <c r="J43" s="180"/>
      <c r="K43" s="181"/>
      <c r="L43" s="180"/>
      <c r="M43" s="182"/>
      <c r="N43" s="24"/>
    </row>
    <row r="44" spans="1:16" s="24" customFormat="1" ht="34.5" customHeight="1" thickBot="1" x14ac:dyDescent="0.25">
      <c r="A44" s="43">
        <v>5</v>
      </c>
      <c r="B44" s="210" t="s">
        <v>72</v>
      </c>
      <c r="C44" s="210"/>
      <c r="D44" s="210"/>
      <c r="E44" s="44"/>
      <c r="F44" s="105">
        <v>3</v>
      </c>
      <c r="G44" s="46">
        <f>F44/$F$92</f>
        <v>0.21428571428571427</v>
      </c>
      <c r="H44" s="45">
        <f>SUM(H45:H54)</f>
        <v>0</v>
      </c>
      <c r="I44" s="161">
        <f>H44*$G44</f>
        <v>0</v>
      </c>
      <c r="J44" s="45">
        <f>SUM(J45:J54)</f>
        <v>0</v>
      </c>
      <c r="K44" s="161">
        <f>J44*$G44</f>
        <v>0</v>
      </c>
      <c r="L44" s="45">
        <f>SUM(L45:L54)</f>
        <v>0</v>
      </c>
      <c r="M44" s="161">
        <f>L44*$G44</f>
        <v>0</v>
      </c>
      <c r="O44" s="8"/>
      <c r="P44" s="8"/>
    </row>
    <row r="45" spans="1:16" ht="30" customHeight="1" x14ac:dyDescent="0.2">
      <c r="A45" s="79"/>
      <c r="B45" s="95"/>
      <c r="C45" s="199">
        <v>5.0999999999999996</v>
      </c>
      <c r="D45" s="199" t="s">
        <v>102</v>
      </c>
      <c r="E45" s="56" t="s">
        <v>103</v>
      </c>
      <c r="F45" s="193" t="str">
        <f>_xlfn.XLOOKUP(F44,'LOOK-UP TABLES'!$B$6:$B$12,'LOOK-UP TABLES'!$C$6:$C$12)</f>
        <v>Critical significance / Mandatory</v>
      </c>
      <c r="G45" s="194"/>
      <c r="H45" s="183">
        <v>0</v>
      </c>
      <c r="I45" s="184" t="str">
        <f>_xlfn.XLOOKUP(H45,'LOOK-UP TABLES'!$E$6:$E$12,'LOOK-UP TABLES'!$F$6:$F$12)</f>
        <v>Not applicable to this project</v>
      </c>
      <c r="J45" s="183">
        <v>0</v>
      </c>
      <c r="K45" s="184" t="str">
        <f>_xlfn.XLOOKUP(J45,'LOOK-UP TABLES'!$E$6:$E$12,'LOOK-UP TABLES'!$F$6:$F$12)</f>
        <v>Not applicable to this project</v>
      </c>
      <c r="L45" s="183">
        <v>0</v>
      </c>
      <c r="M45" s="185" t="str">
        <f>_xlfn.XLOOKUP(L45,'LOOK-UP TABLES'!$E$6:$E$12,'LOOK-UP TABLES'!$F$6:$F$12)</f>
        <v>Not applicable to this project</v>
      </c>
    </row>
    <row r="46" spans="1:16" ht="72" x14ac:dyDescent="0.2">
      <c r="A46" s="81"/>
      <c r="B46" s="87"/>
      <c r="C46" s="189"/>
      <c r="D46" s="189"/>
      <c r="E46" s="76" t="s">
        <v>104</v>
      </c>
      <c r="F46" s="195"/>
      <c r="G46" s="196"/>
      <c r="H46" s="177"/>
      <c r="I46" s="179"/>
      <c r="J46" s="177"/>
      <c r="K46" s="179"/>
      <c r="L46" s="177"/>
      <c r="M46" s="175"/>
    </row>
    <row r="47" spans="1:16" ht="49.5" customHeight="1" x14ac:dyDescent="0.2">
      <c r="A47" s="81"/>
      <c r="B47" s="87"/>
      <c r="C47" s="188">
        <v>5.2</v>
      </c>
      <c r="D47" s="188" t="s">
        <v>101</v>
      </c>
      <c r="E47" s="7" t="s">
        <v>193</v>
      </c>
      <c r="F47" s="195"/>
      <c r="G47" s="196"/>
      <c r="H47" s="176">
        <v>0</v>
      </c>
      <c r="I47" s="178" t="str">
        <f>_xlfn.XLOOKUP(H47,'LOOK-UP TABLES'!$E$6:$E$12,'LOOK-UP TABLES'!$F$6:$F$12)</f>
        <v>Not applicable to this project</v>
      </c>
      <c r="J47" s="176">
        <v>0</v>
      </c>
      <c r="K47" s="178" t="str">
        <f>_xlfn.XLOOKUP(J47,'LOOK-UP TABLES'!$E$6:$E$12,'LOOK-UP TABLES'!$F$6:$F$12)</f>
        <v>Not applicable to this project</v>
      </c>
      <c r="L47" s="176">
        <v>0</v>
      </c>
      <c r="M47" s="174" t="str">
        <f>_xlfn.XLOOKUP(L47,'LOOK-UP TABLES'!$E$6:$E$12,'LOOK-UP TABLES'!$F$6:$F$12)</f>
        <v>Not applicable to this project</v>
      </c>
    </row>
    <row r="48" spans="1:16" ht="109.5" customHeight="1" x14ac:dyDescent="0.2">
      <c r="A48" s="81"/>
      <c r="B48" s="87"/>
      <c r="C48" s="189"/>
      <c r="D48" s="189"/>
      <c r="E48" s="76" t="s">
        <v>173</v>
      </c>
      <c r="F48" s="195"/>
      <c r="G48" s="196"/>
      <c r="H48" s="177"/>
      <c r="I48" s="179"/>
      <c r="J48" s="177"/>
      <c r="K48" s="179"/>
      <c r="L48" s="177"/>
      <c r="M48" s="175"/>
    </row>
    <row r="49" spans="1:16" ht="68.25" customHeight="1" x14ac:dyDescent="0.2">
      <c r="A49" s="81"/>
      <c r="B49" s="87"/>
      <c r="C49" s="188">
        <v>5.3</v>
      </c>
      <c r="D49" s="188" t="s">
        <v>100</v>
      </c>
      <c r="E49" s="7" t="s">
        <v>105</v>
      </c>
      <c r="F49" s="195"/>
      <c r="G49" s="196"/>
      <c r="H49" s="176">
        <v>0</v>
      </c>
      <c r="I49" s="178" t="str">
        <f>_xlfn.XLOOKUP(H49,'LOOK-UP TABLES'!$E$6:$E$12,'LOOK-UP TABLES'!$F$6:$F$12)</f>
        <v>Not applicable to this project</v>
      </c>
      <c r="J49" s="176">
        <v>0</v>
      </c>
      <c r="K49" s="178" t="str">
        <f>_xlfn.XLOOKUP(J49,'LOOK-UP TABLES'!$E$6:$E$12,'LOOK-UP TABLES'!$F$6:$F$12)</f>
        <v>Not applicable to this project</v>
      </c>
      <c r="L49" s="176">
        <v>0</v>
      </c>
      <c r="M49" s="174" t="str">
        <f>_xlfn.XLOOKUP(L49,'LOOK-UP TABLES'!$E$6:$E$12,'LOOK-UP TABLES'!$F$6:$F$12)</f>
        <v>Not applicable to this project</v>
      </c>
    </row>
    <row r="50" spans="1:16" ht="96" customHeight="1" x14ac:dyDescent="0.2">
      <c r="A50" s="81"/>
      <c r="B50" s="87"/>
      <c r="C50" s="189"/>
      <c r="D50" s="189"/>
      <c r="E50" s="76" t="s">
        <v>106</v>
      </c>
      <c r="F50" s="195"/>
      <c r="G50" s="196"/>
      <c r="H50" s="177"/>
      <c r="I50" s="179"/>
      <c r="J50" s="177"/>
      <c r="K50" s="179"/>
      <c r="L50" s="177"/>
      <c r="M50" s="175"/>
    </row>
    <row r="51" spans="1:16" ht="67.5" customHeight="1" x14ac:dyDescent="0.2">
      <c r="A51" s="81"/>
      <c r="B51" s="87"/>
      <c r="C51" s="188">
        <v>5.4</v>
      </c>
      <c r="D51" s="188" t="s">
        <v>99</v>
      </c>
      <c r="E51" s="7" t="s">
        <v>192</v>
      </c>
      <c r="F51" s="195"/>
      <c r="G51" s="196"/>
      <c r="H51" s="176">
        <v>0</v>
      </c>
      <c r="I51" s="178" t="str">
        <f>_xlfn.XLOOKUP(H51,'LOOK-UP TABLES'!$E$6:$E$12,'LOOK-UP TABLES'!$F$6:$F$12)</f>
        <v>Not applicable to this project</v>
      </c>
      <c r="J51" s="176">
        <v>0</v>
      </c>
      <c r="K51" s="178" t="str">
        <f>_xlfn.XLOOKUP(J51,'LOOK-UP TABLES'!$E$6:$E$12,'LOOK-UP TABLES'!$F$6:$F$12)</f>
        <v>Not applicable to this project</v>
      </c>
      <c r="L51" s="176">
        <v>0</v>
      </c>
      <c r="M51" s="174" t="str">
        <f>_xlfn.XLOOKUP(L51,'LOOK-UP TABLES'!$E$6:$E$12,'LOOK-UP TABLES'!$F$6:$F$12)</f>
        <v>Not applicable to this project</v>
      </c>
    </row>
    <row r="52" spans="1:16" ht="49.5" customHeight="1" x14ac:dyDescent="0.2">
      <c r="A52" s="81"/>
      <c r="B52" s="87"/>
      <c r="C52" s="189"/>
      <c r="D52" s="189"/>
      <c r="E52" s="76" t="s">
        <v>107</v>
      </c>
      <c r="F52" s="195"/>
      <c r="G52" s="196"/>
      <c r="H52" s="177"/>
      <c r="I52" s="179"/>
      <c r="J52" s="177"/>
      <c r="K52" s="179"/>
      <c r="L52" s="177"/>
      <c r="M52" s="175"/>
    </row>
    <row r="53" spans="1:16" ht="80.25" customHeight="1" x14ac:dyDescent="0.2">
      <c r="A53" s="81"/>
      <c r="B53" s="87"/>
      <c r="C53" s="188">
        <v>5.5</v>
      </c>
      <c r="D53" s="188" t="s">
        <v>98</v>
      </c>
      <c r="E53" s="74" t="s">
        <v>206</v>
      </c>
      <c r="F53" s="195"/>
      <c r="G53" s="196"/>
      <c r="H53" s="176">
        <v>0</v>
      </c>
      <c r="I53" s="178" t="str">
        <f>_xlfn.XLOOKUP(H53,'LOOK-UP TABLES'!$E$6:$E$12,'LOOK-UP TABLES'!$F$6:$F$12)</f>
        <v>Not applicable to this project</v>
      </c>
      <c r="J53" s="176">
        <v>0</v>
      </c>
      <c r="K53" s="178" t="str">
        <f>_xlfn.XLOOKUP(J53,'LOOK-UP TABLES'!$E$6:$E$12,'LOOK-UP TABLES'!$F$6:$F$12)</f>
        <v>Not applicable to this project</v>
      </c>
      <c r="L53" s="176">
        <v>0</v>
      </c>
      <c r="M53" s="174" t="str">
        <f>_xlfn.XLOOKUP(L53,'LOOK-UP TABLES'!$E$6:$E$12,'LOOK-UP TABLES'!$F$6:$F$12)</f>
        <v>Not applicable to this project</v>
      </c>
    </row>
    <row r="54" spans="1:16" ht="180" customHeight="1" thickBot="1" x14ac:dyDescent="0.25">
      <c r="A54" s="83"/>
      <c r="B54" s="88"/>
      <c r="C54" s="190"/>
      <c r="D54" s="190"/>
      <c r="E54" s="75" t="s">
        <v>207</v>
      </c>
      <c r="F54" s="197"/>
      <c r="G54" s="198"/>
      <c r="H54" s="180"/>
      <c r="I54" s="181"/>
      <c r="J54" s="180"/>
      <c r="K54" s="181"/>
      <c r="L54" s="180"/>
      <c r="M54" s="182"/>
    </row>
    <row r="55" spans="1:16" s="24" customFormat="1" ht="34.5" customHeight="1" thickBot="1" x14ac:dyDescent="0.25">
      <c r="A55" s="43">
        <v>6</v>
      </c>
      <c r="B55" s="210" t="s">
        <v>71</v>
      </c>
      <c r="C55" s="210"/>
      <c r="D55" s="210"/>
      <c r="E55" s="44"/>
      <c r="F55" s="105">
        <v>2</v>
      </c>
      <c r="G55" s="46">
        <f>F55/$F$92</f>
        <v>0.14285714285714285</v>
      </c>
      <c r="H55" s="45">
        <f>SUM(H56:H75)</f>
        <v>0</v>
      </c>
      <c r="I55" s="161">
        <f>H55*$G55</f>
        <v>0</v>
      </c>
      <c r="J55" s="45">
        <f>SUM(J56:J75)</f>
        <v>0</v>
      </c>
      <c r="K55" s="161">
        <f>J55*$G55</f>
        <v>0</v>
      </c>
      <c r="L55" s="45">
        <f>SUM(L56:L75)</f>
        <v>0</v>
      </c>
      <c r="M55" s="161">
        <f>L55*$G55</f>
        <v>0</v>
      </c>
      <c r="O55" s="8"/>
      <c r="P55" s="8"/>
    </row>
    <row r="56" spans="1:16" ht="60" customHeight="1" x14ac:dyDescent="0.2">
      <c r="A56" s="79"/>
      <c r="B56" s="80"/>
      <c r="C56" s="199">
        <v>6.1</v>
      </c>
      <c r="D56" s="199" t="s">
        <v>108</v>
      </c>
      <c r="E56" s="56" t="s">
        <v>132</v>
      </c>
      <c r="F56" s="193" t="str">
        <f>_xlfn.XLOOKUP(F55,'LOOK-UP TABLES'!$B$6:$B$12,'LOOK-UP TABLES'!$C$6:$C$12)</f>
        <v>High order of priority</v>
      </c>
      <c r="G56" s="194"/>
      <c r="H56" s="183">
        <v>0</v>
      </c>
      <c r="I56" s="184" t="str">
        <f>_xlfn.XLOOKUP(H56,'LOOK-UP TABLES'!$E$6:$E$12,'LOOK-UP TABLES'!$F$6:$F$12)</f>
        <v>Not applicable to this project</v>
      </c>
      <c r="J56" s="183">
        <v>0</v>
      </c>
      <c r="K56" s="184" t="str">
        <f>_xlfn.XLOOKUP(J56,'LOOK-UP TABLES'!$E$6:$E$12,'LOOK-UP TABLES'!$F$6:$F$12)</f>
        <v>Not applicable to this project</v>
      </c>
      <c r="L56" s="183">
        <v>0</v>
      </c>
      <c r="M56" s="185" t="str">
        <f>_xlfn.XLOOKUP(L56,'LOOK-UP TABLES'!$E$6:$E$12,'LOOK-UP TABLES'!$F$6:$F$12)</f>
        <v>Not applicable to this project</v>
      </c>
    </row>
    <row r="57" spans="1:16" ht="60" customHeight="1" x14ac:dyDescent="0.2">
      <c r="A57" s="81"/>
      <c r="B57" s="82"/>
      <c r="C57" s="189"/>
      <c r="D57" s="189"/>
      <c r="E57" s="76" t="s">
        <v>133</v>
      </c>
      <c r="F57" s="195"/>
      <c r="G57" s="196"/>
      <c r="H57" s="177"/>
      <c r="I57" s="179"/>
      <c r="J57" s="177"/>
      <c r="K57" s="179"/>
      <c r="L57" s="177"/>
      <c r="M57" s="175"/>
    </row>
    <row r="58" spans="1:16" ht="60" customHeight="1" x14ac:dyDescent="0.2">
      <c r="A58" s="81"/>
      <c r="B58" s="82"/>
      <c r="C58" s="188">
        <v>6.2</v>
      </c>
      <c r="D58" s="188" t="s">
        <v>109</v>
      </c>
      <c r="E58" s="7" t="s">
        <v>130</v>
      </c>
      <c r="F58" s="195"/>
      <c r="G58" s="196"/>
      <c r="H58" s="176">
        <v>0</v>
      </c>
      <c r="I58" s="178" t="str">
        <f>_xlfn.XLOOKUP(H58,'LOOK-UP TABLES'!$E$6:$E$12,'LOOK-UP TABLES'!$F$6:$F$12)</f>
        <v>Not applicable to this project</v>
      </c>
      <c r="J58" s="176">
        <v>0</v>
      </c>
      <c r="K58" s="178" t="str">
        <f>_xlfn.XLOOKUP(J58,'LOOK-UP TABLES'!$E$6:$E$12,'LOOK-UP TABLES'!$F$6:$F$12)</f>
        <v>Not applicable to this project</v>
      </c>
      <c r="L58" s="176">
        <v>0</v>
      </c>
      <c r="M58" s="174" t="str">
        <f>_xlfn.XLOOKUP(L58,'LOOK-UP TABLES'!$E$6:$E$12,'LOOK-UP TABLES'!$F$6:$F$12)</f>
        <v>Not applicable to this project</v>
      </c>
    </row>
    <row r="59" spans="1:16" ht="60" customHeight="1" x14ac:dyDescent="0.2">
      <c r="A59" s="81"/>
      <c r="B59" s="82"/>
      <c r="C59" s="189"/>
      <c r="D59" s="189"/>
      <c r="E59" s="76" t="s">
        <v>131</v>
      </c>
      <c r="F59" s="195"/>
      <c r="G59" s="196"/>
      <c r="H59" s="177"/>
      <c r="I59" s="179"/>
      <c r="J59" s="177"/>
      <c r="K59" s="179"/>
      <c r="L59" s="177"/>
      <c r="M59" s="175"/>
    </row>
    <row r="60" spans="1:16" ht="60" customHeight="1" x14ac:dyDescent="0.2">
      <c r="A60" s="81"/>
      <c r="B60" s="82"/>
      <c r="C60" s="188">
        <v>6.3</v>
      </c>
      <c r="D60" s="188" t="s">
        <v>110</v>
      </c>
      <c r="E60" s="7" t="s">
        <v>189</v>
      </c>
      <c r="F60" s="195"/>
      <c r="G60" s="196"/>
      <c r="H60" s="176">
        <v>0</v>
      </c>
      <c r="I60" s="178" t="str">
        <f>_xlfn.XLOOKUP(H60,'LOOK-UP TABLES'!$E$6:$E$12,'LOOK-UP TABLES'!$F$6:$F$12)</f>
        <v>Not applicable to this project</v>
      </c>
      <c r="J60" s="176">
        <v>0</v>
      </c>
      <c r="K60" s="178" t="str">
        <f>_xlfn.XLOOKUP(J60,'LOOK-UP TABLES'!$E$6:$E$12,'LOOK-UP TABLES'!$F$6:$F$12)</f>
        <v>Not applicable to this project</v>
      </c>
      <c r="L60" s="176">
        <v>0</v>
      </c>
      <c r="M60" s="174" t="str">
        <f>_xlfn.XLOOKUP(L60,'LOOK-UP TABLES'!$E$6:$E$12,'LOOK-UP TABLES'!$F$6:$F$12)</f>
        <v>Not applicable to this project</v>
      </c>
    </row>
    <row r="61" spans="1:16" ht="60" customHeight="1" x14ac:dyDescent="0.2">
      <c r="A61" s="81"/>
      <c r="B61" s="82"/>
      <c r="C61" s="189"/>
      <c r="D61" s="189"/>
      <c r="E61" s="76" t="s">
        <v>129</v>
      </c>
      <c r="F61" s="195"/>
      <c r="G61" s="196"/>
      <c r="H61" s="177"/>
      <c r="I61" s="179"/>
      <c r="J61" s="177"/>
      <c r="K61" s="179"/>
      <c r="L61" s="177"/>
      <c r="M61" s="175"/>
    </row>
    <row r="62" spans="1:16" ht="60" customHeight="1" x14ac:dyDescent="0.2">
      <c r="A62" s="81"/>
      <c r="B62" s="82"/>
      <c r="C62" s="188">
        <v>6.4</v>
      </c>
      <c r="D62" s="188" t="s">
        <v>183</v>
      </c>
      <c r="E62" s="7" t="s">
        <v>124</v>
      </c>
      <c r="F62" s="195"/>
      <c r="G62" s="196"/>
      <c r="H62" s="176">
        <v>0</v>
      </c>
      <c r="I62" s="178" t="str">
        <f>_xlfn.XLOOKUP(H62,'LOOK-UP TABLES'!$E$6:$E$12,'LOOK-UP TABLES'!$F$6:$F$12)</f>
        <v>Not applicable to this project</v>
      </c>
      <c r="J62" s="176">
        <v>0</v>
      </c>
      <c r="K62" s="178" t="str">
        <f>_xlfn.XLOOKUP(J62,'LOOK-UP TABLES'!$E$6:$E$12,'LOOK-UP TABLES'!$F$6:$F$12)</f>
        <v>Not applicable to this project</v>
      </c>
      <c r="L62" s="176">
        <v>0</v>
      </c>
      <c r="M62" s="174" t="str">
        <f>_xlfn.XLOOKUP(L62,'LOOK-UP TABLES'!$E$6:$E$12,'LOOK-UP TABLES'!$F$6:$F$12)</f>
        <v>Not applicable to this project</v>
      </c>
    </row>
    <row r="63" spans="1:16" ht="60" customHeight="1" x14ac:dyDescent="0.2">
      <c r="A63" s="81"/>
      <c r="B63" s="82"/>
      <c r="C63" s="189"/>
      <c r="D63" s="189"/>
      <c r="E63" s="76" t="s">
        <v>126</v>
      </c>
      <c r="F63" s="195"/>
      <c r="G63" s="196"/>
      <c r="H63" s="177"/>
      <c r="I63" s="179"/>
      <c r="J63" s="177"/>
      <c r="K63" s="179"/>
      <c r="L63" s="177"/>
      <c r="M63" s="175"/>
    </row>
    <row r="64" spans="1:16" ht="60" customHeight="1" x14ac:dyDescent="0.2">
      <c r="A64" s="81"/>
      <c r="B64" s="82"/>
      <c r="C64" s="188">
        <v>6.5</v>
      </c>
      <c r="D64" s="188" t="s">
        <v>112</v>
      </c>
      <c r="E64" s="7" t="s">
        <v>125</v>
      </c>
      <c r="F64" s="195"/>
      <c r="G64" s="196"/>
      <c r="H64" s="176">
        <v>0</v>
      </c>
      <c r="I64" s="178" t="str">
        <f>_xlfn.XLOOKUP(H64,'LOOK-UP TABLES'!$E$6:$E$12,'LOOK-UP TABLES'!$F$6:$F$12)</f>
        <v>Not applicable to this project</v>
      </c>
      <c r="J64" s="176">
        <v>0</v>
      </c>
      <c r="K64" s="178" t="str">
        <f>_xlfn.XLOOKUP(J64,'LOOK-UP TABLES'!$E$6:$E$12,'LOOK-UP TABLES'!$F$6:$F$12)</f>
        <v>Not applicable to this project</v>
      </c>
      <c r="L64" s="176">
        <v>0</v>
      </c>
      <c r="M64" s="174" t="str">
        <f>_xlfn.XLOOKUP(L64,'LOOK-UP TABLES'!$E$6:$E$12,'LOOK-UP TABLES'!$F$6:$F$12)</f>
        <v>Not applicable to this project</v>
      </c>
    </row>
    <row r="65" spans="1:15" ht="78.75" customHeight="1" x14ac:dyDescent="0.2">
      <c r="A65" s="81"/>
      <c r="B65" s="82"/>
      <c r="C65" s="189"/>
      <c r="D65" s="189"/>
      <c r="E65" s="76" t="s">
        <v>123</v>
      </c>
      <c r="F65" s="195"/>
      <c r="G65" s="196"/>
      <c r="H65" s="177"/>
      <c r="I65" s="179"/>
      <c r="J65" s="177"/>
      <c r="K65" s="179"/>
      <c r="L65" s="177"/>
      <c r="M65" s="175"/>
    </row>
    <row r="66" spans="1:15" ht="62.25" customHeight="1" x14ac:dyDescent="0.2">
      <c r="A66" s="81"/>
      <c r="B66" s="82"/>
      <c r="C66" s="188">
        <v>6.6</v>
      </c>
      <c r="D66" s="188" t="s">
        <v>113</v>
      </c>
      <c r="E66" s="7" t="s">
        <v>121</v>
      </c>
      <c r="F66" s="195"/>
      <c r="G66" s="196"/>
      <c r="H66" s="176">
        <v>0</v>
      </c>
      <c r="I66" s="178" t="str">
        <f>_xlfn.XLOOKUP(H66,'LOOK-UP TABLES'!$E$6:$E$12,'LOOK-UP TABLES'!$F$6:$F$12)</f>
        <v>Not applicable to this project</v>
      </c>
      <c r="J66" s="176">
        <v>0</v>
      </c>
      <c r="K66" s="178" t="str">
        <f>_xlfn.XLOOKUP(J66,'LOOK-UP TABLES'!$E$6:$E$12,'LOOK-UP TABLES'!$F$6:$F$12)</f>
        <v>Not applicable to this project</v>
      </c>
      <c r="L66" s="176">
        <v>0</v>
      </c>
      <c r="M66" s="174" t="str">
        <f>_xlfn.XLOOKUP(L66,'LOOK-UP TABLES'!$E$6:$E$12,'LOOK-UP TABLES'!$F$6:$F$12)</f>
        <v>Not applicable to this project</v>
      </c>
    </row>
    <row r="67" spans="1:15" ht="62.25" customHeight="1" x14ac:dyDescent="0.2">
      <c r="A67" s="81"/>
      <c r="B67" s="82"/>
      <c r="C67" s="189"/>
      <c r="D67" s="189"/>
      <c r="E67" s="76" t="s">
        <v>122</v>
      </c>
      <c r="F67" s="195"/>
      <c r="G67" s="196"/>
      <c r="H67" s="177"/>
      <c r="I67" s="179"/>
      <c r="J67" s="177"/>
      <c r="K67" s="179"/>
      <c r="L67" s="177"/>
      <c r="M67" s="175"/>
    </row>
    <row r="68" spans="1:15" ht="62.25" customHeight="1" x14ac:dyDescent="0.2">
      <c r="A68" s="81"/>
      <c r="B68" s="82"/>
      <c r="C68" s="188">
        <v>6.7</v>
      </c>
      <c r="D68" s="188" t="s">
        <v>111</v>
      </c>
      <c r="E68" s="7" t="s">
        <v>127</v>
      </c>
      <c r="F68" s="195"/>
      <c r="G68" s="196"/>
      <c r="H68" s="176">
        <v>0</v>
      </c>
      <c r="I68" s="178" t="str">
        <f>_xlfn.XLOOKUP(H68,'LOOK-UP TABLES'!$E$6:$E$12,'LOOK-UP TABLES'!$F$6:$F$12)</f>
        <v>Not applicable to this project</v>
      </c>
      <c r="J68" s="176">
        <v>0</v>
      </c>
      <c r="K68" s="178" t="str">
        <f>_xlfn.XLOOKUP(J68,'LOOK-UP TABLES'!$E$6:$E$12,'LOOK-UP TABLES'!$F$6:$F$12)</f>
        <v>Not applicable to this project</v>
      </c>
      <c r="L68" s="176">
        <v>0</v>
      </c>
      <c r="M68" s="174" t="str">
        <f>_xlfn.XLOOKUP(L68,'LOOK-UP TABLES'!$E$6:$E$12,'LOOK-UP TABLES'!$F$6:$F$12)</f>
        <v>Not applicable to this project</v>
      </c>
    </row>
    <row r="69" spans="1:15" ht="62.25" customHeight="1" x14ac:dyDescent="0.2">
      <c r="A69" s="81"/>
      <c r="B69" s="82"/>
      <c r="C69" s="189"/>
      <c r="D69" s="189"/>
      <c r="E69" s="76" t="s">
        <v>128</v>
      </c>
      <c r="F69" s="195"/>
      <c r="G69" s="196"/>
      <c r="H69" s="177"/>
      <c r="I69" s="179"/>
      <c r="J69" s="177"/>
      <c r="K69" s="179"/>
      <c r="L69" s="177"/>
      <c r="M69" s="175"/>
    </row>
    <row r="70" spans="1:15" ht="62.25" customHeight="1" x14ac:dyDescent="0.2">
      <c r="A70" s="81"/>
      <c r="B70" s="82"/>
      <c r="C70" s="188">
        <v>6.8</v>
      </c>
      <c r="D70" s="188" t="s">
        <v>114</v>
      </c>
      <c r="E70" s="7" t="s">
        <v>120</v>
      </c>
      <c r="F70" s="195"/>
      <c r="G70" s="196"/>
      <c r="H70" s="176">
        <v>0</v>
      </c>
      <c r="I70" s="178" t="str">
        <f>_xlfn.XLOOKUP(H70,'LOOK-UP TABLES'!$E$6:$E$12,'LOOK-UP TABLES'!$F$6:$F$12)</f>
        <v>Not applicable to this project</v>
      </c>
      <c r="J70" s="176">
        <v>0</v>
      </c>
      <c r="K70" s="178" t="str">
        <f>_xlfn.XLOOKUP(J70,'LOOK-UP TABLES'!$E$6:$E$12,'LOOK-UP TABLES'!$F$6:$F$12)</f>
        <v>Not applicable to this project</v>
      </c>
      <c r="L70" s="176">
        <v>0</v>
      </c>
      <c r="M70" s="174" t="str">
        <f>_xlfn.XLOOKUP(L70,'LOOK-UP TABLES'!$E$6:$E$12,'LOOK-UP TABLES'!$F$6:$F$12)</f>
        <v>Not applicable to this project</v>
      </c>
    </row>
    <row r="71" spans="1:15" ht="62.25" customHeight="1" x14ac:dyDescent="0.2">
      <c r="A71" s="81"/>
      <c r="B71" s="82"/>
      <c r="C71" s="189"/>
      <c r="D71" s="189"/>
      <c r="E71" s="76" t="s">
        <v>119</v>
      </c>
      <c r="F71" s="195"/>
      <c r="G71" s="196"/>
      <c r="H71" s="177"/>
      <c r="I71" s="179"/>
      <c r="J71" s="177"/>
      <c r="K71" s="179"/>
      <c r="L71" s="177"/>
      <c r="M71" s="175"/>
    </row>
    <row r="72" spans="1:15" ht="62.25" customHeight="1" x14ac:dyDescent="0.2">
      <c r="A72" s="81"/>
      <c r="B72" s="82"/>
      <c r="C72" s="188">
        <v>6.9</v>
      </c>
      <c r="D72" s="188" t="s">
        <v>115</v>
      </c>
      <c r="E72" s="7" t="s">
        <v>150</v>
      </c>
      <c r="F72" s="195"/>
      <c r="G72" s="196"/>
      <c r="H72" s="176">
        <v>0</v>
      </c>
      <c r="I72" s="178" t="str">
        <f>_xlfn.XLOOKUP(H72,'LOOK-UP TABLES'!$E$6:$E$12,'LOOK-UP TABLES'!$F$6:$F$12)</f>
        <v>Not applicable to this project</v>
      </c>
      <c r="J72" s="176">
        <v>0</v>
      </c>
      <c r="K72" s="178" t="str">
        <f>_xlfn.XLOOKUP(J72,'LOOK-UP TABLES'!$E$6:$E$12,'LOOK-UP TABLES'!$F$6:$F$12)</f>
        <v>Not applicable to this project</v>
      </c>
      <c r="L72" s="176">
        <v>0</v>
      </c>
      <c r="M72" s="174" t="str">
        <f>_xlfn.XLOOKUP(L72,'LOOK-UP TABLES'!$E$6:$E$12,'LOOK-UP TABLES'!$F$6:$F$12)</f>
        <v>Not applicable to this project</v>
      </c>
    </row>
    <row r="73" spans="1:15" ht="62.25" customHeight="1" x14ac:dyDescent="0.2">
      <c r="A73" s="81"/>
      <c r="B73" s="82"/>
      <c r="C73" s="189"/>
      <c r="D73" s="189"/>
      <c r="E73" s="76" t="s">
        <v>117</v>
      </c>
      <c r="F73" s="195"/>
      <c r="G73" s="196"/>
      <c r="H73" s="177"/>
      <c r="I73" s="179"/>
      <c r="J73" s="177"/>
      <c r="K73" s="179"/>
      <c r="L73" s="177"/>
      <c r="M73" s="175"/>
    </row>
    <row r="74" spans="1:15" ht="62.25" customHeight="1" x14ac:dyDescent="0.2">
      <c r="A74" s="81"/>
      <c r="B74" s="82"/>
      <c r="C74" s="191">
        <v>6.1</v>
      </c>
      <c r="D74" s="188" t="s">
        <v>116</v>
      </c>
      <c r="E74" s="7" t="s">
        <v>151</v>
      </c>
      <c r="F74" s="195"/>
      <c r="G74" s="196"/>
      <c r="H74" s="176">
        <v>0</v>
      </c>
      <c r="I74" s="178" t="str">
        <f>_xlfn.XLOOKUP(H74,'LOOK-UP TABLES'!$E$6:$E$12,'LOOK-UP TABLES'!$F$6:$F$12)</f>
        <v>Not applicable to this project</v>
      </c>
      <c r="J74" s="176">
        <v>0</v>
      </c>
      <c r="K74" s="178" t="str">
        <f>_xlfn.XLOOKUP(J74,'LOOK-UP TABLES'!$E$6:$E$12,'LOOK-UP TABLES'!$F$6:$F$12)</f>
        <v>Not applicable to this project</v>
      </c>
      <c r="L74" s="176">
        <v>0</v>
      </c>
      <c r="M74" s="174" t="str">
        <f>_xlfn.XLOOKUP(L74,'LOOK-UP TABLES'!$E$6:$E$12,'LOOK-UP TABLES'!$F$6:$F$12)</f>
        <v>Not applicable to this project</v>
      </c>
    </row>
    <row r="75" spans="1:15" ht="62.25" customHeight="1" thickBot="1" x14ac:dyDescent="0.25">
      <c r="A75" s="83"/>
      <c r="B75" s="84"/>
      <c r="C75" s="192"/>
      <c r="D75" s="190"/>
      <c r="E75" s="75" t="s">
        <v>118</v>
      </c>
      <c r="F75" s="197"/>
      <c r="G75" s="198"/>
      <c r="H75" s="180"/>
      <c r="I75" s="181"/>
      <c r="J75" s="180"/>
      <c r="K75" s="181"/>
      <c r="L75" s="180"/>
      <c r="M75" s="182"/>
    </row>
    <row r="76" spans="1:15" ht="28.5" customHeight="1" thickBot="1" x14ac:dyDescent="0.25">
      <c r="A76" s="53">
        <v>7</v>
      </c>
      <c r="B76" s="208" t="s">
        <v>194</v>
      </c>
      <c r="C76" s="208"/>
      <c r="D76" s="208"/>
      <c r="E76" s="44"/>
      <c r="F76" s="104">
        <v>1</v>
      </c>
      <c r="G76" s="58">
        <f>F76/$F$92</f>
        <v>7.1428571428571425E-2</v>
      </c>
      <c r="H76" s="63">
        <f>SUM(H77:H86)</f>
        <v>0</v>
      </c>
      <c r="I76" s="161">
        <f>H76*$G76</f>
        <v>0</v>
      </c>
      <c r="J76" s="63">
        <f>SUM(J77:J86)</f>
        <v>0</v>
      </c>
      <c r="K76" s="161">
        <f>J76*$G76</f>
        <v>0</v>
      </c>
      <c r="L76" s="63">
        <f>SUM(L77:L86)</f>
        <v>0</v>
      </c>
      <c r="M76" s="161">
        <f>L76*$G76</f>
        <v>0</v>
      </c>
    </row>
    <row r="77" spans="1:15" ht="68.25" customHeight="1" x14ac:dyDescent="0.2">
      <c r="A77" s="85"/>
      <c r="B77" s="86"/>
      <c r="C77" s="201">
        <v>7.1</v>
      </c>
      <c r="D77" s="201" t="s">
        <v>134</v>
      </c>
      <c r="E77" s="52" t="s">
        <v>158</v>
      </c>
      <c r="F77" s="221" t="str">
        <f>_xlfn.XLOOKUP(F76,'LOOK-UP TABLES'!$B$6:$B$12,'LOOK-UP TABLES'!$C$6:$C$12)</f>
        <v>Low order of priority</v>
      </c>
      <c r="G77" s="222"/>
      <c r="H77" s="176">
        <v>0</v>
      </c>
      <c r="I77" s="178" t="str">
        <f>_xlfn.XLOOKUP(H77,'LOOK-UP TABLES'!$E$6:$E$12,'LOOK-UP TABLES'!$F$6:$F$12)</f>
        <v>Not applicable to this project</v>
      </c>
      <c r="J77" s="176">
        <v>0</v>
      </c>
      <c r="K77" s="178" t="str">
        <f>_xlfn.XLOOKUP(J77,'LOOK-UP TABLES'!$E$6:$E$12,'LOOK-UP TABLES'!$F$6:$F$12)</f>
        <v>Not applicable to this project</v>
      </c>
      <c r="L77" s="176">
        <v>0</v>
      </c>
      <c r="M77" s="174" t="str">
        <f>_xlfn.XLOOKUP(L77,'LOOK-UP TABLES'!$E$6:$E$12,'LOOK-UP TABLES'!$F$6:$F$12)</f>
        <v>Not applicable to this project</v>
      </c>
    </row>
    <row r="78" spans="1:15" ht="72.75" customHeight="1" x14ac:dyDescent="0.2">
      <c r="A78" s="81"/>
      <c r="B78" s="87"/>
      <c r="C78" s="201"/>
      <c r="D78" s="201"/>
      <c r="E78" s="77" t="s">
        <v>136</v>
      </c>
      <c r="F78" s="195"/>
      <c r="G78" s="196"/>
      <c r="H78" s="177"/>
      <c r="I78" s="179"/>
      <c r="J78" s="177"/>
      <c r="K78" s="179"/>
      <c r="L78" s="177"/>
      <c r="M78" s="175"/>
    </row>
    <row r="79" spans="1:15" s="27" customFormat="1" ht="59.25" customHeight="1" x14ac:dyDescent="0.2">
      <c r="A79" s="81"/>
      <c r="B79" s="87"/>
      <c r="C79" s="201">
        <v>7.2</v>
      </c>
      <c r="D79" s="201" t="s">
        <v>199</v>
      </c>
      <c r="E79" s="52" t="s">
        <v>137</v>
      </c>
      <c r="F79" s="195"/>
      <c r="G79" s="196"/>
      <c r="H79" s="176">
        <v>0</v>
      </c>
      <c r="I79" s="178" t="str">
        <f>_xlfn.XLOOKUP(H79,'LOOK-UP TABLES'!$E$6:$E$12,'LOOK-UP TABLES'!$F$6:$F$12)</f>
        <v>Not applicable to this project</v>
      </c>
      <c r="J79" s="176">
        <v>0</v>
      </c>
      <c r="K79" s="178" t="str">
        <f>_xlfn.XLOOKUP(J79,'LOOK-UP TABLES'!$E$6:$E$12,'LOOK-UP TABLES'!$F$6:$F$12)</f>
        <v>Not applicable to this project</v>
      </c>
      <c r="L79" s="176">
        <v>0</v>
      </c>
      <c r="M79" s="174" t="str">
        <f>_xlfn.XLOOKUP(L79,'LOOK-UP TABLES'!$E$6:$E$12,'LOOK-UP TABLES'!$F$6:$F$12)</f>
        <v>Not applicable to this project</v>
      </c>
      <c r="O79" s="8"/>
    </row>
    <row r="80" spans="1:15" s="27" customFormat="1" ht="83.25" customHeight="1" x14ac:dyDescent="0.2">
      <c r="A80" s="81"/>
      <c r="B80" s="87"/>
      <c r="C80" s="201"/>
      <c r="D80" s="201"/>
      <c r="E80" s="77" t="s">
        <v>195</v>
      </c>
      <c r="F80" s="195"/>
      <c r="G80" s="196"/>
      <c r="H80" s="177"/>
      <c r="I80" s="179"/>
      <c r="J80" s="177"/>
      <c r="K80" s="179"/>
      <c r="L80" s="177"/>
      <c r="M80" s="175"/>
      <c r="O80" s="8"/>
    </row>
    <row r="81" spans="1:15" s="27" customFormat="1" ht="48" customHeight="1" x14ac:dyDescent="0.2">
      <c r="A81" s="81"/>
      <c r="B81" s="87"/>
      <c r="C81" s="201">
        <v>7.3</v>
      </c>
      <c r="D81" s="201" t="s">
        <v>135</v>
      </c>
      <c r="E81" s="52" t="s">
        <v>157</v>
      </c>
      <c r="F81" s="195"/>
      <c r="G81" s="196"/>
      <c r="H81" s="176">
        <v>0</v>
      </c>
      <c r="I81" s="178" t="str">
        <f>_xlfn.XLOOKUP(H81,'LOOK-UP TABLES'!$E$6:$E$12,'LOOK-UP TABLES'!$F$6:$F$12)</f>
        <v>Not applicable to this project</v>
      </c>
      <c r="J81" s="176">
        <v>0</v>
      </c>
      <c r="K81" s="178" t="str">
        <f>_xlfn.XLOOKUP(J81,'LOOK-UP TABLES'!$E$6:$E$12,'LOOK-UP TABLES'!$F$6:$F$12)</f>
        <v>Not applicable to this project</v>
      </c>
      <c r="L81" s="176">
        <v>0</v>
      </c>
      <c r="M81" s="174" t="str">
        <f>_xlfn.XLOOKUP(L81,'LOOK-UP TABLES'!$E$6:$E$12,'LOOK-UP TABLES'!$F$6:$F$12)</f>
        <v>Not applicable to this project</v>
      </c>
      <c r="O81" s="8"/>
    </row>
    <row r="82" spans="1:15" s="27" customFormat="1" ht="65.25" customHeight="1" x14ac:dyDescent="0.2">
      <c r="A82" s="81"/>
      <c r="B82" s="87"/>
      <c r="C82" s="201"/>
      <c r="D82" s="201"/>
      <c r="E82" s="77" t="s">
        <v>138</v>
      </c>
      <c r="F82" s="195"/>
      <c r="G82" s="196"/>
      <c r="H82" s="177"/>
      <c r="I82" s="179"/>
      <c r="J82" s="177"/>
      <c r="K82" s="179"/>
      <c r="L82" s="177"/>
      <c r="M82" s="175"/>
      <c r="O82" s="8"/>
    </row>
    <row r="83" spans="1:15" ht="52.5" customHeight="1" x14ac:dyDescent="0.2">
      <c r="A83" s="81"/>
      <c r="B83" s="87"/>
      <c r="C83" s="188">
        <v>7.4</v>
      </c>
      <c r="D83" s="188" t="s">
        <v>196</v>
      </c>
      <c r="E83" s="52" t="s">
        <v>144</v>
      </c>
      <c r="F83" s="195"/>
      <c r="G83" s="196"/>
      <c r="H83" s="223">
        <v>0</v>
      </c>
      <c r="I83" s="224" t="str">
        <f>_xlfn.XLOOKUP(H83,'LOOK-UP TABLES'!$E$6:$E$12,'LOOK-UP TABLES'!$F$6:$F$12)</f>
        <v>Not applicable to this project</v>
      </c>
      <c r="J83" s="223">
        <v>0</v>
      </c>
      <c r="K83" s="224" t="str">
        <f>_xlfn.XLOOKUP(J83,'LOOK-UP TABLES'!$E$6:$E$12,'LOOK-UP TABLES'!$F$6:$F$12)</f>
        <v>Not applicable to this project</v>
      </c>
      <c r="L83" s="223">
        <v>0</v>
      </c>
      <c r="M83" s="225" t="str">
        <f>_xlfn.XLOOKUP(L83,'LOOK-UP TABLES'!$E$6:$E$12,'LOOK-UP TABLES'!$F$6:$F$12)</f>
        <v>Not applicable to this project</v>
      </c>
    </row>
    <row r="84" spans="1:15" ht="69.75" customHeight="1" x14ac:dyDescent="0.2">
      <c r="A84" s="81"/>
      <c r="B84" s="87"/>
      <c r="C84" s="189"/>
      <c r="D84" s="189"/>
      <c r="E84" s="77" t="s">
        <v>145</v>
      </c>
      <c r="F84" s="195"/>
      <c r="G84" s="196"/>
      <c r="H84" s="177"/>
      <c r="I84" s="179"/>
      <c r="J84" s="177"/>
      <c r="K84" s="179"/>
      <c r="L84" s="177"/>
      <c r="M84" s="175"/>
    </row>
    <row r="85" spans="1:15" ht="52.5" customHeight="1" x14ac:dyDescent="0.2">
      <c r="A85" s="81"/>
      <c r="B85" s="82"/>
      <c r="C85" s="188">
        <v>7.5</v>
      </c>
      <c r="D85" s="188" t="s">
        <v>140</v>
      </c>
      <c r="E85" s="159" t="s">
        <v>197</v>
      </c>
      <c r="F85" s="195"/>
      <c r="G85" s="196"/>
      <c r="H85" s="176">
        <v>0</v>
      </c>
      <c r="I85" s="178" t="str">
        <f>_xlfn.XLOOKUP(H85,'LOOK-UP TABLES'!$E$6:$E$12,'LOOK-UP TABLES'!$F$6:$F$12)</f>
        <v>Not applicable to this project</v>
      </c>
      <c r="J85" s="176">
        <v>0</v>
      </c>
      <c r="K85" s="178" t="str">
        <f>_xlfn.XLOOKUP(J85,'LOOK-UP TABLES'!$E$6:$E$12,'LOOK-UP TABLES'!$F$6:$F$12)</f>
        <v>Not applicable to this project</v>
      </c>
      <c r="L85" s="176">
        <v>0</v>
      </c>
      <c r="M85" s="174" t="str">
        <f>_xlfn.XLOOKUP(L85,'LOOK-UP TABLES'!$E$6:$E$12,'LOOK-UP TABLES'!$F$6:$F$12)</f>
        <v>Not applicable to this project</v>
      </c>
    </row>
    <row r="86" spans="1:15" s="34" customFormat="1" ht="62.25" customHeight="1" thickBot="1" x14ac:dyDescent="0.25">
      <c r="A86" s="81"/>
      <c r="B86" s="82"/>
      <c r="C86" s="202"/>
      <c r="D86" s="202"/>
      <c r="E86" s="77" t="s">
        <v>198</v>
      </c>
      <c r="F86" s="195"/>
      <c r="G86" s="196"/>
      <c r="H86" s="223"/>
      <c r="I86" s="224"/>
      <c r="J86" s="223"/>
      <c r="K86" s="224"/>
      <c r="L86" s="223"/>
      <c r="M86" s="225"/>
    </row>
    <row r="87" spans="1:15" ht="29.25" customHeight="1" x14ac:dyDescent="0.2">
      <c r="A87" s="53">
        <v>8</v>
      </c>
      <c r="B87" s="208" t="s">
        <v>177</v>
      </c>
      <c r="C87" s="208"/>
      <c r="D87" s="208"/>
      <c r="E87" s="162"/>
      <c r="F87" s="104">
        <v>2</v>
      </c>
      <c r="G87" s="58">
        <f>F87/$F$92</f>
        <v>0.14285714285714285</v>
      </c>
      <c r="H87" s="57">
        <f>SUM(H88:H91)</f>
        <v>0</v>
      </c>
      <c r="I87" s="163">
        <f>H87*$G87</f>
        <v>0</v>
      </c>
      <c r="J87" s="57">
        <f>SUM(J88:J91)</f>
        <v>0</v>
      </c>
      <c r="K87" s="163">
        <f>J87*$G87</f>
        <v>0</v>
      </c>
      <c r="L87" s="57">
        <f>SUM(L88:L91)</f>
        <v>0</v>
      </c>
      <c r="M87" s="164">
        <f>L87*$G87</f>
        <v>0</v>
      </c>
    </row>
    <row r="88" spans="1:15" ht="52.5" customHeight="1" x14ac:dyDescent="0.2">
      <c r="A88" s="85"/>
      <c r="B88" s="165"/>
      <c r="C88" s="186">
        <v>8.1</v>
      </c>
      <c r="D88" s="188" t="s">
        <v>139</v>
      </c>
      <c r="E88" s="52" t="s">
        <v>142</v>
      </c>
      <c r="F88" s="219" t="str">
        <f>_xlfn.XLOOKUP(F87,'LOOK-UP TABLES'!$B$6:$B$12,'LOOK-UP TABLES'!$C$6:$C$12)</f>
        <v>High order of priority</v>
      </c>
      <c r="G88" s="219"/>
      <c r="H88" s="176">
        <v>0</v>
      </c>
      <c r="I88" s="178" t="str">
        <f>_xlfn.XLOOKUP(H88,'LOOK-UP TABLES'!$E$6:$E$12,'LOOK-UP TABLES'!$F$6:$F$12)</f>
        <v>Not applicable to this project</v>
      </c>
      <c r="J88" s="176">
        <v>0</v>
      </c>
      <c r="K88" s="178" t="str">
        <f>_xlfn.XLOOKUP(J88,'LOOK-UP TABLES'!$E$6:$E$12,'LOOK-UP TABLES'!$F$6:$F$12)</f>
        <v>Not applicable to this project</v>
      </c>
      <c r="L88" s="176">
        <v>0</v>
      </c>
      <c r="M88" s="174" t="str">
        <f>_xlfn.XLOOKUP(L88,'LOOK-UP TABLES'!$E$6:$E$12,'LOOK-UP TABLES'!$F$6:$F$12)</f>
        <v>Not applicable to this project</v>
      </c>
    </row>
    <row r="89" spans="1:15" ht="52.5" customHeight="1" x14ac:dyDescent="0.2">
      <c r="A89" s="81"/>
      <c r="B89" s="82"/>
      <c r="C89" s="187"/>
      <c r="D89" s="189"/>
      <c r="E89" s="77" t="s">
        <v>143</v>
      </c>
      <c r="F89" s="219"/>
      <c r="G89" s="219"/>
      <c r="H89" s="177"/>
      <c r="I89" s="179"/>
      <c r="J89" s="177"/>
      <c r="K89" s="179"/>
      <c r="L89" s="177"/>
      <c r="M89" s="175"/>
    </row>
    <row r="90" spans="1:15" ht="52.5" customHeight="1" x14ac:dyDescent="0.2">
      <c r="A90" s="81"/>
      <c r="B90" s="82"/>
      <c r="C90" s="186">
        <v>8.1999999999999993</v>
      </c>
      <c r="D90" s="188" t="s">
        <v>141</v>
      </c>
      <c r="E90" s="52" t="s">
        <v>146</v>
      </c>
      <c r="F90" s="219"/>
      <c r="G90" s="219"/>
      <c r="H90" s="176">
        <v>0</v>
      </c>
      <c r="I90" s="178" t="str">
        <f>_xlfn.XLOOKUP(H90,'LOOK-UP TABLES'!$E$6:$E$12,'LOOK-UP TABLES'!$F$6:$F$12)</f>
        <v>Not applicable to this project</v>
      </c>
      <c r="J90" s="176">
        <v>0</v>
      </c>
      <c r="K90" s="178" t="str">
        <f>_xlfn.XLOOKUP(J90,'LOOK-UP TABLES'!$E$6:$E$12,'LOOK-UP TABLES'!$F$6:$F$12)</f>
        <v>Not applicable to this project</v>
      </c>
      <c r="L90" s="176">
        <v>0</v>
      </c>
      <c r="M90" s="174" t="str">
        <f>_xlfn.XLOOKUP(L90,'LOOK-UP TABLES'!$E$6:$E$12,'LOOK-UP TABLES'!$F$6:$F$12)</f>
        <v>Not applicable to this project</v>
      </c>
    </row>
    <row r="91" spans="1:15" ht="66.75" customHeight="1" thickBot="1" x14ac:dyDescent="0.25">
      <c r="A91" s="83"/>
      <c r="B91" s="84"/>
      <c r="C91" s="200"/>
      <c r="D91" s="190"/>
      <c r="E91" s="78" t="s">
        <v>147</v>
      </c>
      <c r="F91" s="220"/>
      <c r="G91" s="220"/>
      <c r="H91" s="180"/>
      <c r="I91" s="181"/>
      <c r="J91" s="180"/>
      <c r="K91" s="181"/>
      <c r="L91" s="180"/>
      <c r="M91" s="182"/>
    </row>
    <row r="92" spans="1:15" s="34" customFormat="1" ht="33.75" customHeight="1" thickBot="1" x14ac:dyDescent="0.3">
      <c r="A92" s="89"/>
      <c r="B92" s="156"/>
      <c r="C92" s="156"/>
      <c r="D92" s="157"/>
      <c r="E92" s="158" t="s">
        <v>187</v>
      </c>
      <c r="F92" s="160">
        <f>F87+F76+F55+F44+F37+F30+F19+F8</f>
        <v>14</v>
      </c>
      <c r="G92" s="90">
        <f>SUM(G8:G91)</f>
        <v>0.99999999999999978</v>
      </c>
      <c r="H92" s="214">
        <f>I87+I76+I55+I44+I37+I30+I19+I8</f>
        <v>0</v>
      </c>
      <c r="I92" s="215"/>
      <c r="J92" s="214">
        <f>K87+K76+K55+K44+K37+K30+K19+K8</f>
        <v>0</v>
      </c>
      <c r="K92" s="215"/>
      <c r="L92" s="214">
        <f>M87+M76+M55+M44+M37+M30+M19+M8</f>
        <v>0</v>
      </c>
      <c r="M92" s="215"/>
    </row>
    <row r="93" spans="1:15" s="34" customFormat="1" ht="33.75" customHeight="1" thickBot="1" x14ac:dyDescent="0.3">
      <c r="A93" s="91"/>
      <c r="B93" s="92"/>
      <c r="C93" s="92"/>
      <c r="D93" s="93"/>
      <c r="E93" s="94" t="s">
        <v>188</v>
      </c>
      <c r="F93" s="94"/>
      <c r="G93" s="94"/>
      <c r="H93" s="218">
        <f>RANK(H92,$H$92:$M$92,0)</f>
        <v>1</v>
      </c>
      <c r="I93" s="217"/>
      <c r="J93" s="216">
        <f>RANK(J92,$H$92:$M$92,0)</f>
        <v>1</v>
      </c>
      <c r="K93" s="217"/>
      <c r="L93" s="216">
        <f>RANK(L92,$H$92:$M$92,0)</f>
        <v>1</v>
      </c>
      <c r="M93" s="217"/>
    </row>
    <row r="94" spans="1:15" s="34" customFormat="1" ht="33.75" customHeight="1" x14ac:dyDescent="0.2">
      <c r="A94" s="25"/>
      <c r="B94" s="25"/>
      <c r="C94" s="25"/>
      <c r="D94" s="26"/>
      <c r="E94" s="26"/>
      <c r="F94" s="27"/>
      <c r="G94" s="28"/>
      <c r="H94" s="29"/>
      <c r="I94" s="29"/>
      <c r="J94" s="29"/>
      <c r="K94" s="29"/>
      <c r="L94" s="29"/>
      <c r="M94" s="29"/>
    </row>
    <row r="95" spans="1:15" s="34" customFormat="1" ht="33.75" customHeight="1" x14ac:dyDescent="0.2"/>
    <row r="96" spans="1:15" s="34" customFormat="1" ht="33.75" customHeight="1" x14ac:dyDescent="0.2"/>
    <row r="97" spans="1:8" s="34" customFormat="1" ht="33.75" customHeight="1" x14ac:dyDescent="0.2"/>
    <row r="98" spans="1:8" s="34" customFormat="1" ht="33.75" customHeight="1" x14ac:dyDescent="0.2"/>
    <row r="99" spans="1:8" s="34" customFormat="1" ht="33.75" customHeight="1" x14ac:dyDescent="0.2"/>
    <row r="100" spans="1:8" s="34" customFormat="1" ht="33.75" customHeight="1" x14ac:dyDescent="0.2"/>
    <row r="101" spans="1:8" s="34" customFormat="1" ht="33.75" customHeight="1" x14ac:dyDescent="0.2"/>
    <row r="102" spans="1:8" s="34" customFormat="1" ht="33.75" customHeight="1" x14ac:dyDescent="0.2"/>
    <row r="103" spans="1:8" ht="33.75" customHeight="1" x14ac:dyDescent="0.2"/>
    <row r="104" spans="1:8" ht="33.75" customHeight="1" x14ac:dyDescent="0.2"/>
    <row r="105" spans="1:8" ht="33.75" customHeight="1" x14ac:dyDescent="0.2"/>
    <row r="106" spans="1:8" ht="33.75" customHeight="1" x14ac:dyDescent="0.2"/>
    <row r="107" spans="1:8" ht="33.75" customHeight="1" x14ac:dyDescent="0.2"/>
    <row r="108" spans="1:8" ht="19.149999999999999" customHeight="1" x14ac:dyDescent="0.2">
      <c r="F108" s="16"/>
      <c r="G108" s="16"/>
    </row>
    <row r="109" spans="1:8" ht="19.149999999999999" customHeight="1" x14ac:dyDescent="0.2">
      <c r="A109" s="8"/>
      <c r="B109" s="8"/>
      <c r="C109" s="8"/>
      <c r="D109" s="8"/>
      <c r="E109" s="8"/>
      <c r="F109" s="14"/>
      <c r="G109" s="14"/>
      <c r="H109" s="15"/>
    </row>
    <row r="110" spans="1:8" x14ac:dyDescent="0.2">
      <c r="A110" s="8"/>
      <c r="B110" s="8"/>
      <c r="C110" s="8"/>
      <c r="D110" s="8"/>
      <c r="E110" s="8"/>
      <c r="H110" s="15"/>
    </row>
    <row r="111" spans="1:8" x14ac:dyDescent="0.2">
      <c r="A111" s="8"/>
      <c r="B111" s="8"/>
      <c r="C111" s="8"/>
      <c r="D111" s="8"/>
      <c r="E111" s="8"/>
      <c r="H111" s="15"/>
    </row>
    <row r="112" spans="1:8" x14ac:dyDescent="0.2">
      <c r="A112" s="8"/>
      <c r="B112" s="8"/>
      <c r="C112" s="8"/>
      <c r="D112" s="8"/>
      <c r="E112" s="8"/>
      <c r="H112" s="15"/>
    </row>
    <row r="113" spans="1:13" x14ac:dyDescent="0.2">
      <c r="A113" s="8"/>
      <c r="B113" s="8"/>
      <c r="C113" s="8"/>
      <c r="D113" s="8"/>
      <c r="E113" s="8"/>
      <c r="H113" s="15"/>
    </row>
    <row r="114" spans="1:13" x14ac:dyDescent="0.2">
      <c r="A114" s="8"/>
      <c r="B114" s="8"/>
      <c r="C114" s="8"/>
      <c r="D114" s="8"/>
      <c r="E114" s="8"/>
      <c r="H114" s="15"/>
    </row>
    <row r="115" spans="1:13" x14ac:dyDescent="0.2">
      <c r="A115" s="8"/>
      <c r="B115" s="8"/>
      <c r="C115" s="8"/>
      <c r="D115" s="8"/>
      <c r="E115" s="8"/>
      <c r="H115" s="15"/>
      <c r="I115" s="15"/>
      <c r="J115" s="15"/>
      <c r="K115" s="15"/>
      <c r="L115" s="15"/>
      <c r="M115" s="15"/>
    </row>
    <row r="116" spans="1:13" x14ac:dyDescent="0.2">
      <c r="F116" s="16"/>
      <c r="G116" s="16"/>
    </row>
    <row r="117" spans="1:13" x14ac:dyDescent="0.2">
      <c r="F117" s="16"/>
      <c r="G117" s="16"/>
    </row>
    <row r="118" spans="1:13" x14ac:dyDescent="0.2">
      <c r="F118" s="16"/>
      <c r="G118" s="16"/>
    </row>
    <row r="119" spans="1:13" x14ac:dyDescent="0.2">
      <c r="F119" s="16"/>
      <c r="G119" s="16"/>
    </row>
    <row r="120" spans="1:13" x14ac:dyDescent="0.2">
      <c r="F120" s="16"/>
      <c r="G120" s="16"/>
    </row>
    <row r="121" spans="1:13" x14ac:dyDescent="0.2">
      <c r="F121" s="16"/>
      <c r="G121" s="16"/>
    </row>
    <row r="122" spans="1:13" x14ac:dyDescent="0.2">
      <c r="F122" s="16"/>
      <c r="G122" s="16"/>
    </row>
    <row r="123" spans="1:13" x14ac:dyDescent="0.2">
      <c r="F123" s="16"/>
      <c r="G123" s="16"/>
    </row>
    <row r="124" spans="1:13" x14ac:dyDescent="0.2">
      <c r="F124" s="16"/>
      <c r="G124" s="16"/>
    </row>
    <row r="128" spans="1:13" x14ac:dyDescent="0.2">
      <c r="B128" s="14"/>
      <c r="C128" s="14"/>
      <c r="D128" s="17"/>
      <c r="E128" s="17"/>
    </row>
  </sheetData>
  <sheetProtection selectLockedCells="1"/>
  <mergeCells count="332">
    <mergeCell ref="F77:G86"/>
    <mergeCell ref="H85:H86"/>
    <mergeCell ref="I85:I86"/>
    <mergeCell ref="J85:J86"/>
    <mergeCell ref="K85:K86"/>
    <mergeCell ref="L85:L86"/>
    <mergeCell ref="M85:M86"/>
    <mergeCell ref="H83:H84"/>
    <mergeCell ref="I83:I84"/>
    <mergeCell ref="J83:J84"/>
    <mergeCell ref="K83:K84"/>
    <mergeCell ref="L83:L84"/>
    <mergeCell ref="M83:M84"/>
    <mergeCell ref="H79:H80"/>
    <mergeCell ref="I79:I80"/>
    <mergeCell ref="J79:J80"/>
    <mergeCell ref="K79:K80"/>
    <mergeCell ref="L79:L80"/>
    <mergeCell ref="M79:M80"/>
    <mergeCell ref="H81:H82"/>
    <mergeCell ref="I81:I82"/>
    <mergeCell ref="J81:J82"/>
    <mergeCell ref="K81:K82"/>
    <mergeCell ref="L81:L82"/>
    <mergeCell ref="K20:K21"/>
    <mergeCell ref="L20:L21"/>
    <mergeCell ref="M20:M21"/>
    <mergeCell ref="L6:M6"/>
    <mergeCell ref="L92:M92"/>
    <mergeCell ref="J6:K6"/>
    <mergeCell ref="L93:M93"/>
    <mergeCell ref="B44:D44"/>
    <mergeCell ref="B55:D55"/>
    <mergeCell ref="B87:D87"/>
    <mergeCell ref="H92:I92"/>
    <mergeCell ref="H93:I93"/>
    <mergeCell ref="J92:K92"/>
    <mergeCell ref="J93:K93"/>
    <mergeCell ref="D47:D48"/>
    <mergeCell ref="D49:D50"/>
    <mergeCell ref="D51:D52"/>
    <mergeCell ref="C45:C46"/>
    <mergeCell ref="C47:C48"/>
    <mergeCell ref="F88:G91"/>
    <mergeCell ref="J20:J21"/>
    <mergeCell ref="D40:D41"/>
    <mergeCell ref="D42:D43"/>
    <mergeCell ref="C42:C43"/>
    <mergeCell ref="B76:D76"/>
    <mergeCell ref="D20:D21"/>
    <mergeCell ref="C20:C21"/>
    <mergeCell ref="H20:H21"/>
    <mergeCell ref="I20:I21"/>
    <mergeCell ref="C4:D4"/>
    <mergeCell ref="B8:D8"/>
    <mergeCell ref="B19:D19"/>
    <mergeCell ref="B30:D30"/>
    <mergeCell ref="B37:D37"/>
    <mergeCell ref="F6:G6"/>
    <mergeCell ref="C49:C50"/>
    <mergeCell ref="C51:C52"/>
    <mergeCell ref="C53:C54"/>
    <mergeCell ref="D53:D54"/>
    <mergeCell ref="F45:G54"/>
    <mergeCell ref="F38:G43"/>
    <mergeCell ref="F31:G36"/>
    <mergeCell ref="F20:G29"/>
    <mergeCell ref="F9:G18"/>
    <mergeCell ref="D45:D46"/>
    <mergeCell ref="D38:D39"/>
    <mergeCell ref="D26:D27"/>
    <mergeCell ref="C26:C27"/>
    <mergeCell ref="D15:D16"/>
    <mergeCell ref="D13:D14"/>
    <mergeCell ref="D11:D12"/>
    <mergeCell ref="D22:D23"/>
    <mergeCell ref="C22:C23"/>
    <mergeCell ref="A1:D1"/>
    <mergeCell ref="H6:I6"/>
    <mergeCell ref="D9:D10"/>
    <mergeCell ref="C9:C10"/>
    <mergeCell ref="C11:C12"/>
    <mergeCell ref="C13:C14"/>
    <mergeCell ref="C15:C16"/>
    <mergeCell ref="C17:C18"/>
    <mergeCell ref="D17:D18"/>
    <mergeCell ref="H11:H12"/>
    <mergeCell ref="H22:H23"/>
    <mergeCell ref="I22:I23"/>
    <mergeCell ref="H17:H18"/>
    <mergeCell ref="H9:H10"/>
    <mergeCell ref="C24:C25"/>
    <mergeCell ref="D24:D25"/>
    <mergeCell ref="D64:D65"/>
    <mergeCell ref="D66:D67"/>
    <mergeCell ref="C66:C67"/>
    <mergeCell ref="D68:D69"/>
    <mergeCell ref="C68:C69"/>
    <mergeCell ref="C40:C41"/>
    <mergeCell ref="C38:C39"/>
    <mergeCell ref="D28:D29"/>
    <mergeCell ref="C28:C29"/>
    <mergeCell ref="D31:D32"/>
    <mergeCell ref="D33:D34"/>
    <mergeCell ref="D35:D36"/>
    <mergeCell ref="C31:C32"/>
    <mergeCell ref="C33:C34"/>
    <mergeCell ref="C35:C36"/>
    <mergeCell ref="C90:C91"/>
    <mergeCell ref="D88:D89"/>
    <mergeCell ref="D90:D91"/>
    <mergeCell ref="D77:D78"/>
    <mergeCell ref="C77:C78"/>
    <mergeCell ref="D79:D80"/>
    <mergeCell ref="C79:C80"/>
    <mergeCell ref="C81:C82"/>
    <mergeCell ref="D81:D82"/>
    <mergeCell ref="C83:C84"/>
    <mergeCell ref="D83:D84"/>
    <mergeCell ref="C85:C86"/>
    <mergeCell ref="D85:D86"/>
    <mergeCell ref="H13:H14"/>
    <mergeCell ref="J13:J14"/>
    <mergeCell ref="L13:L14"/>
    <mergeCell ref="C88:C89"/>
    <mergeCell ref="C70:C71"/>
    <mergeCell ref="C72:C73"/>
    <mergeCell ref="D72:D73"/>
    <mergeCell ref="D74:D75"/>
    <mergeCell ref="C74:C75"/>
    <mergeCell ref="F56:G75"/>
    <mergeCell ref="C56:C57"/>
    <mergeCell ref="C58:C59"/>
    <mergeCell ref="C60:C61"/>
    <mergeCell ref="C62:C63"/>
    <mergeCell ref="C64:C65"/>
    <mergeCell ref="D56:D57"/>
    <mergeCell ref="D58:D59"/>
    <mergeCell ref="D60:D61"/>
    <mergeCell ref="D62:D63"/>
    <mergeCell ref="H15:H16"/>
    <mergeCell ref="D70:D71"/>
    <mergeCell ref="J15:J16"/>
    <mergeCell ref="L15:L16"/>
    <mergeCell ref="J17:J18"/>
    <mergeCell ref="L17:L18"/>
    <mergeCell ref="I9:I10"/>
    <mergeCell ref="K9:K10"/>
    <mergeCell ref="M9:M10"/>
    <mergeCell ref="M11:M12"/>
    <mergeCell ref="K11:K12"/>
    <mergeCell ref="I11:I12"/>
    <mergeCell ref="I13:I14"/>
    <mergeCell ref="K13:K14"/>
    <mergeCell ref="M13:M14"/>
    <mergeCell ref="I15:I16"/>
    <mergeCell ref="K15:K16"/>
    <mergeCell ref="M15:M16"/>
    <mergeCell ref="I17:I18"/>
    <mergeCell ref="K17:K18"/>
    <mergeCell ref="M17:M18"/>
    <mergeCell ref="J9:J10"/>
    <mergeCell ref="L9:L10"/>
    <mergeCell ref="J11:J12"/>
    <mergeCell ref="L11:L12"/>
    <mergeCell ref="J22:J23"/>
    <mergeCell ref="K22:K23"/>
    <mergeCell ref="L22:L23"/>
    <mergeCell ref="M22:M23"/>
    <mergeCell ref="I24:I25"/>
    <mergeCell ref="H24:H25"/>
    <mergeCell ref="J24:J25"/>
    <mergeCell ref="K24:K25"/>
    <mergeCell ref="L24:L25"/>
    <mergeCell ref="M24:M25"/>
    <mergeCell ref="H26:H27"/>
    <mergeCell ref="I26:I27"/>
    <mergeCell ref="J26:J27"/>
    <mergeCell ref="K26:K27"/>
    <mergeCell ref="L26:L27"/>
    <mergeCell ref="M26:M27"/>
    <mergeCell ref="H28:H29"/>
    <mergeCell ref="I28:I29"/>
    <mergeCell ref="J28:J29"/>
    <mergeCell ref="K28:K29"/>
    <mergeCell ref="L28:L29"/>
    <mergeCell ref="M28:M29"/>
    <mergeCell ref="H31:H32"/>
    <mergeCell ref="I31:I32"/>
    <mergeCell ref="J31:J32"/>
    <mergeCell ref="K31:K32"/>
    <mergeCell ref="M31:M32"/>
    <mergeCell ref="L31:L32"/>
    <mergeCell ref="H33:H34"/>
    <mergeCell ref="I33:I34"/>
    <mergeCell ref="J33:J34"/>
    <mergeCell ref="K33:K34"/>
    <mergeCell ref="L33:L34"/>
    <mergeCell ref="M33:M34"/>
    <mergeCell ref="H35:H36"/>
    <mergeCell ref="I35:I36"/>
    <mergeCell ref="J35:J36"/>
    <mergeCell ref="K35:K36"/>
    <mergeCell ref="L35:L36"/>
    <mergeCell ref="M35:M36"/>
    <mergeCell ref="H38:H39"/>
    <mergeCell ref="I38:I39"/>
    <mergeCell ref="J38:J39"/>
    <mergeCell ref="K38:K39"/>
    <mergeCell ref="L38:L39"/>
    <mergeCell ref="M38:M39"/>
    <mergeCell ref="M40:M41"/>
    <mergeCell ref="L40:L41"/>
    <mergeCell ref="K40:K41"/>
    <mergeCell ref="J40:J41"/>
    <mergeCell ref="I40:I41"/>
    <mergeCell ref="H40:H41"/>
    <mergeCell ref="H42:H43"/>
    <mergeCell ref="I42:I43"/>
    <mergeCell ref="J42:J43"/>
    <mergeCell ref="K42:K43"/>
    <mergeCell ref="L42:L43"/>
    <mergeCell ref="M42:M43"/>
    <mergeCell ref="H45:H46"/>
    <mergeCell ref="I45:I46"/>
    <mergeCell ref="J45:J46"/>
    <mergeCell ref="K45:K46"/>
    <mergeCell ref="L45:L46"/>
    <mergeCell ref="M45:M46"/>
    <mergeCell ref="M47:M48"/>
    <mergeCell ref="L47:L48"/>
    <mergeCell ref="K47:K48"/>
    <mergeCell ref="J47:J48"/>
    <mergeCell ref="I47:I48"/>
    <mergeCell ref="H47:H48"/>
    <mergeCell ref="H49:H50"/>
    <mergeCell ref="I49:I50"/>
    <mergeCell ref="J49:J50"/>
    <mergeCell ref="K49:K50"/>
    <mergeCell ref="L49:L50"/>
    <mergeCell ref="M49:M50"/>
    <mergeCell ref="H51:H52"/>
    <mergeCell ref="I51:I52"/>
    <mergeCell ref="J51:J52"/>
    <mergeCell ref="K51:K52"/>
    <mergeCell ref="L51:L52"/>
    <mergeCell ref="M51:M52"/>
    <mergeCell ref="H53:H54"/>
    <mergeCell ref="I53:I54"/>
    <mergeCell ref="J53:J54"/>
    <mergeCell ref="K53:K54"/>
    <mergeCell ref="L53:L54"/>
    <mergeCell ref="M53:M54"/>
    <mergeCell ref="H56:H57"/>
    <mergeCell ref="I56:I57"/>
    <mergeCell ref="J56:J57"/>
    <mergeCell ref="K56:K57"/>
    <mergeCell ref="L56:L57"/>
    <mergeCell ref="M56:M57"/>
    <mergeCell ref="H58:H59"/>
    <mergeCell ref="I58:I59"/>
    <mergeCell ref="J58:J59"/>
    <mergeCell ref="K58:K59"/>
    <mergeCell ref="L58:L59"/>
    <mergeCell ref="M58:M59"/>
    <mergeCell ref="H60:H61"/>
    <mergeCell ref="I60:I61"/>
    <mergeCell ref="J60:J61"/>
    <mergeCell ref="K60:K61"/>
    <mergeCell ref="L60:L61"/>
    <mergeCell ref="M60:M61"/>
    <mergeCell ref="I62:I63"/>
    <mergeCell ref="H64:H65"/>
    <mergeCell ref="I64:I65"/>
    <mergeCell ref="J64:J65"/>
    <mergeCell ref="K64:K65"/>
    <mergeCell ref="L64:L65"/>
    <mergeCell ref="M64:M65"/>
    <mergeCell ref="H62:H63"/>
    <mergeCell ref="J62:J63"/>
    <mergeCell ref="K62:K63"/>
    <mergeCell ref="L62:L63"/>
    <mergeCell ref="M62:M63"/>
    <mergeCell ref="H66:H67"/>
    <mergeCell ref="I66:I67"/>
    <mergeCell ref="J66:J67"/>
    <mergeCell ref="K66:K67"/>
    <mergeCell ref="L66:L67"/>
    <mergeCell ref="M66:M67"/>
    <mergeCell ref="H68:H69"/>
    <mergeCell ref="I68:I69"/>
    <mergeCell ref="J68:J69"/>
    <mergeCell ref="K68:K69"/>
    <mergeCell ref="L68:L69"/>
    <mergeCell ref="M68:M69"/>
    <mergeCell ref="H70:H71"/>
    <mergeCell ref="I70:I71"/>
    <mergeCell ref="J70:J71"/>
    <mergeCell ref="K70:K71"/>
    <mergeCell ref="L70:L71"/>
    <mergeCell ref="M70:M71"/>
    <mergeCell ref="H72:H73"/>
    <mergeCell ref="I72:I73"/>
    <mergeCell ref="J72:J73"/>
    <mergeCell ref="K72:K73"/>
    <mergeCell ref="L72:L73"/>
    <mergeCell ref="M72:M73"/>
    <mergeCell ref="H74:H75"/>
    <mergeCell ref="I74:I75"/>
    <mergeCell ref="J74:J75"/>
    <mergeCell ref="K74:K75"/>
    <mergeCell ref="L74:L75"/>
    <mergeCell ref="M74:M75"/>
    <mergeCell ref="H77:H78"/>
    <mergeCell ref="I77:I78"/>
    <mergeCell ref="J77:J78"/>
    <mergeCell ref="K77:K78"/>
    <mergeCell ref="L77:L78"/>
    <mergeCell ref="M77:M78"/>
    <mergeCell ref="M81:M82"/>
    <mergeCell ref="H88:H89"/>
    <mergeCell ref="I88:I89"/>
    <mergeCell ref="J88:J89"/>
    <mergeCell ref="K88:K89"/>
    <mergeCell ref="L88:L89"/>
    <mergeCell ref="M88:M89"/>
    <mergeCell ref="H90:H91"/>
    <mergeCell ref="I90:I91"/>
    <mergeCell ref="J90:J91"/>
    <mergeCell ref="K90:K91"/>
    <mergeCell ref="L90:L91"/>
    <mergeCell ref="M90:M91"/>
  </mergeCells>
  <conditionalFormatting sqref="H93:M93">
    <cfRule type="colorScale" priority="1">
      <colorScale>
        <cfvo type="min"/>
        <cfvo type="percentile" val="50"/>
        <cfvo type="max"/>
        <color theme="6" tint="-0.249977111117893"/>
        <color rgb="FFFFEB84"/>
        <color theme="9"/>
      </colorScale>
    </cfRule>
  </conditionalFormatting>
  <dataValidations count="1">
    <dataValidation allowBlank="1" showErrorMessage="1" promptTitle="Rating Relative to Base Case" prompt="4 = Very much better than the base case_x000a_3 = Much better than the base case_x000a_2 = Moderatley better than the base case_x000a_1 = Little better than the base case_x000a_ 0 = No change from the base case_x000a_" sqref="H92 J92 L92" xr:uid="{33099D86-45D8-4E8B-BA9F-B2990CB7DE96}"/>
  </dataValidations>
  <pageMargins left="0.82677165354330717" right="0.23622047244094491" top="0.74803149606299213" bottom="0.74803149606299213" header="0.31496062992125984" footer="0.31496062992125984"/>
  <pageSetup paperSize="9" scale="31" fitToHeight="0" orientation="portrait" r:id="rId1"/>
  <headerFooter alignWithMargins="0"/>
  <rowBreaks count="5" manualBreakCount="5">
    <brk id="18" max="12" man="1"/>
    <brk id="29" max="12" man="1"/>
    <brk id="43" max="12" man="1"/>
    <brk id="54" max="12" man="1"/>
    <brk id="75" max="12" man="1"/>
  </rowBreaks>
  <drawing r:id="rId2"/>
  <extLst>
    <ext xmlns:x14="http://schemas.microsoft.com/office/spreadsheetml/2009/9/main" uri="{CCE6A557-97BC-4b89-ADB6-D9C93CAAB3DF}">
      <x14:dataValidations xmlns:xm="http://schemas.microsoft.com/office/excel/2006/main" count="2">
        <x14:dataValidation type="list" allowBlank="1" showErrorMessage="1" promptTitle="Rating Relative to Base Case" prompt="4 = Exceeds criteria_x000a_3 = Partially exceeds criteria_x000a_2 = Meets criteria_x000a_1 = Partially meets criteria_x000a_0 = Does not meet criteria_x000a_" xr:uid="{2613F054-00D5-4A88-BC50-C8B19B6C3690}">
          <x14:formula1>
            <xm:f>'LOOK-UP TABLES'!$E$6:$E$9</xm:f>
          </x14:formula1>
          <xm:sqref>H35 J35 H79 J53 J28 L35 L28 H70 L53 H17 J70 H42 J42 H20 J20 L20 L17 H28 J17 H53 L42 J79 L58 L81 H9 J9 L9 H11 J11 L11 H13 J13 L13 H15 J15 L15 H22 J22 L22 H24 J24 L24 H26 J26 L26 H31 J31 L31 H33 J33 L33 H38 J38 L38 L40 J40 H40 H45 J45 L45 L47 J47 H47 H49 J49 L49 H51 J51 L51 H56 J56 L56 H60 J60 L60 H62 J62 L62 H74 H64 J64 L64 J74 L74 H72 J72 L72 H66 J66 L66 H68 J68 L68 L70 H58 J58 L77 H77 J77 L79 H81 J81 L88 H88 J88 H90 J90 L90 H85 J85 L83 H83 J83 L85</xm:sqref>
        </x14:dataValidation>
        <x14:dataValidation type="list" allowBlank="1" showInputMessage="1" showErrorMessage="1" xr:uid="{AC51339F-23CE-4F43-A82F-88E5A8E1D7B3}">
          <x14:formula1>
            <xm:f>'LOOK-UP TABLES'!$B$6:$B$9</xm:f>
          </x14:formula1>
          <xm:sqref>F55 F76 F8 F19 F30 F87 F44 F37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H12"/>
  <sheetViews>
    <sheetView zoomScale="120" zoomScaleNormal="120" workbookViewId="0">
      <selection activeCell="F24" sqref="F24"/>
    </sheetView>
  </sheetViews>
  <sheetFormatPr defaultRowHeight="12.75" x14ac:dyDescent="0.2"/>
  <cols>
    <col min="2" max="2" width="15.85546875" customWidth="1"/>
    <col min="3" max="3" width="30.5703125" customWidth="1"/>
    <col min="5" max="5" width="15.85546875" customWidth="1"/>
    <col min="6" max="6" width="30.85546875" customWidth="1"/>
    <col min="7" max="7" width="15.85546875" customWidth="1"/>
    <col min="8" max="8" width="30.85546875" customWidth="1"/>
  </cols>
  <sheetData>
    <row r="3" spans="2:8" ht="13.5" thickBot="1" x14ac:dyDescent="0.25"/>
    <row r="4" spans="2:8" x14ac:dyDescent="0.2">
      <c r="B4" s="50" t="s">
        <v>48</v>
      </c>
      <c r="C4" s="71"/>
      <c r="D4" s="31"/>
      <c r="E4" s="65" t="s">
        <v>54</v>
      </c>
      <c r="F4" s="66"/>
      <c r="G4" s="66" t="s">
        <v>54</v>
      </c>
      <c r="H4" s="67"/>
    </row>
    <row r="5" spans="2:8" ht="13.5" thickBot="1" x14ac:dyDescent="0.25">
      <c r="B5" s="72" t="s">
        <v>55</v>
      </c>
      <c r="C5" s="73" t="s">
        <v>56</v>
      </c>
      <c r="D5" s="16"/>
      <c r="E5" s="68" t="s">
        <v>55</v>
      </c>
      <c r="F5" s="69" t="s">
        <v>56</v>
      </c>
      <c r="G5" s="69" t="s">
        <v>55</v>
      </c>
      <c r="H5" s="70" t="s">
        <v>56</v>
      </c>
    </row>
    <row r="6" spans="2:8" x14ac:dyDescent="0.2">
      <c r="B6" s="117">
        <v>3</v>
      </c>
      <c r="C6" s="118" t="s">
        <v>57</v>
      </c>
      <c r="D6" s="64"/>
      <c r="E6" s="123">
        <v>3</v>
      </c>
      <c r="F6" s="124" t="s">
        <v>58</v>
      </c>
      <c r="G6" s="125">
        <v>3</v>
      </c>
      <c r="H6" s="126" t="s">
        <v>58</v>
      </c>
    </row>
    <row r="7" spans="2:8" x14ac:dyDescent="0.2">
      <c r="B7" s="119">
        <v>2</v>
      </c>
      <c r="C7" s="120" t="s">
        <v>59</v>
      </c>
      <c r="D7" s="64"/>
      <c r="E7" s="119">
        <v>2</v>
      </c>
      <c r="F7" s="128" t="s">
        <v>176</v>
      </c>
      <c r="G7" s="127">
        <v>2</v>
      </c>
      <c r="H7" s="129" t="s">
        <v>176</v>
      </c>
    </row>
    <row r="8" spans="2:8" x14ac:dyDescent="0.2">
      <c r="B8" s="119">
        <v>1</v>
      </c>
      <c r="C8" s="129" t="s">
        <v>200</v>
      </c>
      <c r="D8" s="64"/>
      <c r="E8" s="119">
        <v>1</v>
      </c>
      <c r="F8" s="130" t="s">
        <v>61</v>
      </c>
      <c r="G8" s="127">
        <v>1</v>
      </c>
      <c r="H8" s="120" t="s">
        <v>61</v>
      </c>
    </row>
    <row r="9" spans="2:8" ht="13.5" thickBot="1" x14ac:dyDescent="0.25">
      <c r="B9" s="121">
        <v>0</v>
      </c>
      <c r="C9" s="122" t="s">
        <v>60</v>
      </c>
      <c r="D9" s="64"/>
      <c r="E9" s="131">
        <v>0</v>
      </c>
      <c r="F9" s="122" t="s">
        <v>60</v>
      </c>
      <c r="G9" s="132">
        <v>0</v>
      </c>
      <c r="H9" s="122" t="s">
        <v>60</v>
      </c>
    </row>
    <row r="10" spans="2:8" x14ac:dyDescent="0.2">
      <c r="D10" s="64"/>
    </row>
    <row r="11" spans="2:8" x14ac:dyDescent="0.2">
      <c r="D11" s="64"/>
    </row>
    <row r="12" spans="2:8" x14ac:dyDescent="0.2">
      <c r="D12" s="64"/>
    </row>
  </sheetData>
  <phoneticPr fontId="0" type="noConversion"/>
  <pageMargins left="0.55118110236220474" right="0.55118110236220474" top="0.78740157480314965" bottom="0.59055118110236227" header="0.51181102362204722" footer="0.51181102362204722"/>
  <pageSetup paperSize="9" scale="8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73A0C41B3E7C44B74390EF84E9A370" ma:contentTypeVersion="12" ma:contentTypeDescription="Create a new document." ma:contentTypeScope="" ma:versionID="2e2684b28287103cc6ce0e6dea86ee3c">
  <xsd:schema xmlns:xsd="http://www.w3.org/2001/XMLSchema" xmlns:xs="http://www.w3.org/2001/XMLSchema" xmlns:p="http://schemas.microsoft.com/office/2006/metadata/properties" xmlns:ns2="b041587b-4eb6-49cb-be53-565ddb044661" xmlns:ns3="84f65344-707b-4a63-83fb-dcaeae863e15" targetNamespace="http://schemas.microsoft.com/office/2006/metadata/properties" ma:root="true" ma:fieldsID="f6bf7649015944ec18250db0d0635cda" ns2:_="" ns3:_="">
    <xsd:import namespace="b041587b-4eb6-49cb-be53-565ddb044661"/>
    <xsd:import namespace="84f65344-707b-4a63-83fb-dcaeae863e1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41587b-4eb6-49cb-be53-565ddb0446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dafd165-6beb-44bd-9039-5187b9f5b6e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f65344-707b-4a63-83fb-dcaeae863e1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991cfd1-3e19-401f-b875-d8b4e5e2f62b}" ma:internalName="TaxCatchAll" ma:showField="CatchAllData" ma:web="84f65344-707b-4a63-83fb-dcaeae863e1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41587b-4eb6-49cb-be53-565ddb044661">
      <Terms xmlns="http://schemas.microsoft.com/office/infopath/2007/PartnerControls"/>
    </lcf76f155ced4ddcb4097134ff3c332f>
    <TaxCatchAll xmlns="84f65344-707b-4a63-83fb-dcaeae863e15" xsi:nil="true"/>
  </documentManagement>
</p:properties>
</file>

<file path=customXml/itemProps1.xml><?xml version="1.0" encoding="utf-8"?>
<ds:datastoreItem xmlns:ds="http://schemas.openxmlformats.org/officeDocument/2006/customXml" ds:itemID="{D169A1FD-19D5-4E49-923A-E7C8FE19F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41587b-4eb6-49cb-be53-565ddb044661"/>
    <ds:schemaRef ds:uri="84f65344-707b-4a63-83fb-dcaeae863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E1A278-ED36-42E1-9769-718305DE6280}">
  <ds:schemaRefs>
    <ds:schemaRef ds:uri="http://schemas.microsoft.com/sharepoint/v3/contenttype/forms"/>
  </ds:schemaRefs>
</ds:datastoreItem>
</file>

<file path=customXml/itemProps3.xml><?xml version="1.0" encoding="utf-8"?>
<ds:datastoreItem xmlns:ds="http://schemas.openxmlformats.org/officeDocument/2006/customXml" ds:itemID="{70F237F3-D6B3-4742-B4AF-289A807FA6A5}">
  <ds:schemaRefs>
    <ds:schemaRef ds:uri="http://schemas.microsoft.com/office/2006/metadata/properties"/>
    <ds:schemaRef ds:uri="http://schemas.microsoft.com/office/infopath/2007/PartnerControls"/>
    <ds:schemaRef ds:uri="b041587b-4eb6-49cb-be53-565ddb044661"/>
    <ds:schemaRef ds:uri="84f65344-707b-4a63-83fb-dcaeae863e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EVALUATION WORKSHOP SETUP</vt:lpstr>
      <vt:lpstr>OPTIONS - DESCRIPTIONS</vt:lpstr>
      <vt:lpstr>OPTIONS EVALUATION</vt:lpstr>
      <vt:lpstr>LOOK-UP TABLES</vt:lpstr>
      <vt:lpstr>'OPTIONS EVALUATION'!Print_Area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2023-10-05T06:18:28Z</dcterms:created>
  <dcterms:modified xsi:type="dcterms:W3CDTF">2023-11-21T03:19:52Z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0x010100B973A0C41B3E7C44B74390EF84E9A370</vt:lpwstr>
  </property>
  <property fmtid="{D5CDD505-2E9C-101B-9397-08002B2CF9AE}" pid="4" name="MSIP_Label_fbc029f1-7b6e-4e10-8282-fc5331153e31_Enabled">
    <vt:lpwstr>true</vt:lpwstr>
  </property>
  <property fmtid="{D5CDD505-2E9C-101B-9397-08002B2CF9AE}" pid="5" name="MSIP_Label_fbc029f1-7b6e-4e10-8282-fc5331153e31_SetDate">
    <vt:lpwstr>2023-11-20T03:26:23Z</vt:lpwstr>
  </property>
  <property fmtid="{D5CDD505-2E9C-101B-9397-08002B2CF9AE}" pid="6" name="MSIP_Label_fbc029f1-7b6e-4e10-8282-fc5331153e31_Method">
    <vt:lpwstr>Privileged</vt:lpwstr>
  </property>
  <property fmtid="{D5CDD505-2E9C-101B-9397-08002B2CF9AE}" pid="7" name="MSIP_Label_fbc029f1-7b6e-4e10-8282-fc5331153e31_Name">
    <vt:lpwstr>fbc029f1-7b6e-4e10-8282-fc5331153e31</vt:lpwstr>
  </property>
  <property fmtid="{D5CDD505-2E9C-101B-9397-08002B2CF9AE}" pid="8" name="MSIP_Label_fbc029f1-7b6e-4e10-8282-fc5331153e31_SiteId">
    <vt:lpwstr>37247798-f42c-42fd-8a37-d49c7128d36b</vt:lpwstr>
  </property>
  <property fmtid="{D5CDD505-2E9C-101B-9397-08002B2CF9AE}" pid="9" name="MSIP_Label_fbc029f1-7b6e-4e10-8282-fc5331153e31_ActionId">
    <vt:lpwstr>e9a74b7d-7479-47c4-a0c0-8a4002012d9f</vt:lpwstr>
  </property>
  <property fmtid="{D5CDD505-2E9C-101B-9397-08002B2CF9AE}" pid="10" name="MSIP_Label_fbc029f1-7b6e-4e10-8282-fc5331153e31_ContentBits">
    <vt:lpwstr>0</vt:lpwstr>
  </property>
</Properties>
</file>